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-15" windowWidth="20730" windowHeight="5040" tabRatio="675" activeTab="4"/>
  </bookViews>
  <sheets>
    <sheet name="Indice" sheetId="2" r:id="rId1"/>
    <sheet name="r1" sheetId="1" r:id="rId2"/>
    <sheet name="r2" sheetId="4" r:id="rId3"/>
    <sheet name="r3" sheetId="3" r:id="rId4"/>
    <sheet name="r4" sheetId="35" r:id="rId5"/>
    <sheet name="r6" sheetId="19" r:id="rId6"/>
    <sheet name="r7" sheetId="20" r:id="rId7"/>
    <sheet name="r8" sheetId="29" r:id="rId8"/>
    <sheet name="r9" sheetId="30" r:id="rId9"/>
    <sheet name="r10" sheetId="21" r:id="rId10"/>
    <sheet name="r11" sheetId="23" r:id="rId11"/>
    <sheet name="r13" sheetId="28" r:id="rId12"/>
    <sheet name="r14" sheetId="32" r:id="rId13"/>
    <sheet name="r15" sheetId="36" r:id="rId14"/>
  </sheets>
  <definedNames>
    <definedName name="_xlnm._FilterDatabase" localSheetId="1" hidden="1">'r1'!$B$11:$E$41</definedName>
    <definedName name="_Toc164663223" localSheetId="0">Indice!$C$10</definedName>
    <definedName name="_xlnm.Print_Area" localSheetId="0">Indice!$B$3:$C$23</definedName>
    <definedName name="_xlnm.Print_Area" localSheetId="1">'r1'!$B$2:$E$42</definedName>
    <definedName name="_xlnm.Print_Area" localSheetId="9">'r10'!$B$1:$H$113</definedName>
    <definedName name="_xlnm.Print_Area" localSheetId="10">'r11'!$B$1:$H$113</definedName>
    <definedName name="_xlnm.Print_Area" localSheetId="11">'r13'!$B$1:$E$50</definedName>
    <definedName name="_xlnm.Print_Area" localSheetId="12">'r14'!$B$1:$F$258</definedName>
    <definedName name="_xlnm.Print_Area" localSheetId="13">'r15'!$B$1:$F$35</definedName>
    <definedName name="_xlnm.Print_Area" localSheetId="2">'r2'!$B$2:$J$49</definedName>
    <definedName name="_xlnm.Print_Area" localSheetId="3">'r3'!$B$2:$J$49</definedName>
    <definedName name="_xlnm.Print_Area" localSheetId="4">'r4'!$B$2:$I$57</definedName>
    <definedName name="_xlnm.Print_Area" localSheetId="5">'r6'!$B$2:$J$49</definedName>
    <definedName name="_xlnm.Print_Area" localSheetId="6">'r7'!$B$1:$F$31</definedName>
    <definedName name="_xlnm.Print_Area" localSheetId="7">'r8'!$B$4:$G$60</definedName>
    <definedName name="_xlnm.Print_Area" localSheetId="8">'r9'!$B$1:$K$52</definedName>
  </definedNames>
  <calcPr calcId="144525"/>
</workbook>
</file>

<file path=xl/calcChain.xml><?xml version="1.0" encoding="utf-8"?>
<calcChain xmlns="http://schemas.openxmlformats.org/spreadsheetml/2006/main">
  <c r="E16" i="36" l="1"/>
  <c r="E17" i="36"/>
  <c r="E15" i="36"/>
  <c r="E14" i="36"/>
  <c r="E13" i="36"/>
  <c r="E12" i="36"/>
  <c r="E11" i="36"/>
  <c r="D14" i="28"/>
  <c r="C14" i="28"/>
  <c r="H9" i="23"/>
  <c r="H10" i="23"/>
  <c r="H11" i="23"/>
  <c r="H12" i="23"/>
  <c r="H13" i="23"/>
  <c r="H14" i="23"/>
  <c r="H15" i="23"/>
  <c r="H16" i="23"/>
  <c r="H17" i="23"/>
  <c r="H18" i="23"/>
  <c r="H19" i="23"/>
  <c r="H20" i="23"/>
  <c r="H21" i="23"/>
  <c r="H22" i="23"/>
  <c r="H23" i="23"/>
  <c r="H24" i="23"/>
  <c r="H25" i="23"/>
  <c r="H26" i="23"/>
  <c r="H27" i="23"/>
  <c r="D28" i="23"/>
  <c r="E28" i="23"/>
  <c r="F28" i="23"/>
  <c r="H28" i="23" s="1"/>
  <c r="G28" i="23"/>
  <c r="H30" i="23"/>
  <c r="H31" i="23"/>
  <c r="H32" i="23"/>
  <c r="H33" i="23"/>
  <c r="H34" i="23"/>
  <c r="H35" i="23"/>
  <c r="H36" i="23"/>
  <c r="H37" i="23"/>
  <c r="H38" i="23"/>
  <c r="H39" i="23"/>
  <c r="H40" i="23"/>
  <c r="H41" i="23"/>
  <c r="H42" i="23"/>
  <c r="H43" i="23"/>
  <c r="H44" i="23"/>
  <c r="H45" i="23"/>
  <c r="H46" i="23"/>
  <c r="H47" i="23"/>
  <c r="H48" i="23"/>
  <c r="D49" i="23"/>
  <c r="E49" i="23"/>
  <c r="F49" i="23"/>
  <c r="H49" i="23" s="1"/>
  <c r="G49" i="23"/>
  <c r="H51" i="23"/>
  <c r="H52" i="23"/>
  <c r="H53" i="23"/>
  <c r="H54" i="23"/>
  <c r="H55" i="23"/>
  <c r="H56" i="23"/>
  <c r="H57" i="23"/>
  <c r="H58" i="23"/>
  <c r="H59" i="23"/>
  <c r="H60" i="23"/>
  <c r="H61" i="23"/>
  <c r="H62" i="23"/>
  <c r="H63" i="23"/>
  <c r="H64" i="23"/>
  <c r="H65" i="23"/>
  <c r="H66" i="23"/>
  <c r="H67" i="23"/>
  <c r="H68" i="23"/>
  <c r="H69" i="23"/>
  <c r="D70" i="23"/>
  <c r="D71" i="23" s="1"/>
  <c r="E70" i="23"/>
  <c r="F70" i="23"/>
  <c r="G70" i="23"/>
  <c r="H70" i="23" s="1"/>
  <c r="H72" i="23"/>
  <c r="H73" i="23"/>
  <c r="H74" i="23"/>
  <c r="H75" i="23"/>
  <c r="H76" i="23"/>
  <c r="H77" i="23"/>
  <c r="H78" i="23"/>
  <c r="H79" i="23"/>
  <c r="H80" i="23"/>
  <c r="H81" i="23"/>
  <c r="H82" i="23"/>
  <c r="H83" i="23"/>
  <c r="H84" i="23"/>
  <c r="H85" i="23"/>
  <c r="H86" i="23"/>
  <c r="H87" i="23"/>
  <c r="H88" i="23"/>
  <c r="H89" i="23"/>
  <c r="H90" i="23"/>
  <c r="D91" i="23"/>
  <c r="E91" i="23"/>
  <c r="F91" i="23"/>
  <c r="G91" i="23"/>
  <c r="H93" i="23"/>
  <c r="H94" i="23"/>
  <c r="H95" i="23"/>
  <c r="H96" i="23"/>
  <c r="H97" i="23"/>
  <c r="H98" i="23"/>
  <c r="H99" i="23"/>
  <c r="H100" i="23"/>
  <c r="H101" i="23"/>
  <c r="H102" i="23"/>
  <c r="H103" i="23"/>
  <c r="H104" i="23"/>
  <c r="H105" i="23"/>
  <c r="H106" i="23"/>
  <c r="H107" i="23"/>
  <c r="H108" i="23"/>
  <c r="H109" i="23"/>
  <c r="H110" i="23"/>
  <c r="H111" i="23"/>
  <c r="D112" i="23"/>
  <c r="E112" i="23"/>
  <c r="F112" i="23"/>
  <c r="G112" i="23"/>
  <c r="H112" i="23"/>
  <c r="D113" i="23" s="1"/>
  <c r="H113" i="23"/>
  <c r="H9" i="21"/>
  <c r="H10" i="21"/>
  <c r="H11" i="21"/>
  <c r="H12" i="21"/>
  <c r="H13" i="21"/>
  <c r="H14" i="21"/>
  <c r="H15" i="21"/>
  <c r="H16" i="21"/>
  <c r="H17" i="21"/>
  <c r="H18" i="21"/>
  <c r="H19" i="21"/>
  <c r="H20" i="21"/>
  <c r="H21" i="21"/>
  <c r="H22" i="21"/>
  <c r="H23" i="21"/>
  <c r="H24" i="21"/>
  <c r="H25" i="21"/>
  <c r="H26" i="21"/>
  <c r="H27" i="21"/>
  <c r="D28" i="21"/>
  <c r="D29" i="21" s="1"/>
  <c r="E28" i="21"/>
  <c r="E29" i="21" s="1"/>
  <c r="F28" i="21"/>
  <c r="G28" i="21"/>
  <c r="H28" i="21"/>
  <c r="H29" i="21" s="1"/>
  <c r="G29" i="21"/>
  <c r="H30" i="21"/>
  <c r="H31" i="21"/>
  <c r="H32" i="21"/>
  <c r="H33" i="21"/>
  <c r="H34" i="21"/>
  <c r="H35" i="21"/>
  <c r="H36" i="21"/>
  <c r="H37" i="21"/>
  <c r="H38" i="21"/>
  <c r="H39" i="21"/>
  <c r="H40" i="21"/>
  <c r="H41" i="21"/>
  <c r="H42" i="21"/>
  <c r="H43" i="21"/>
  <c r="H44" i="21"/>
  <c r="H45" i="21"/>
  <c r="H46" i="21"/>
  <c r="H47" i="21"/>
  <c r="H48" i="21"/>
  <c r="D49" i="21"/>
  <c r="E49" i="21"/>
  <c r="F49" i="21"/>
  <c r="G49" i="21"/>
  <c r="H49" i="21" s="1"/>
  <c r="H51" i="21"/>
  <c r="H52" i="21"/>
  <c r="H53" i="21"/>
  <c r="H54" i="21"/>
  <c r="H55" i="21"/>
  <c r="H56" i="21"/>
  <c r="H57" i="21"/>
  <c r="H58" i="21"/>
  <c r="H59" i="21"/>
  <c r="H60" i="21"/>
  <c r="H61" i="21"/>
  <c r="H62" i="21"/>
  <c r="H63" i="21"/>
  <c r="H64" i="21"/>
  <c r="H65" i="21"/>
  <c r="H66" i="21"/>
  <c r="H67" i="21"/>
  <c r="H68" i="21"/>
  <c r="H69" i="21"/>
  <c r="D70" i="21"/>
  <c r="E70" i="21"/>
  <c r="F70" i="21"/>
  <c r="G70" i="21"/>
  <c r="H70" i="21" s="1"/>
  <c r="H72" i="21"/>
  <c r="H73" i="21"/>
  <c r="H74" i="21"/>
  <c r="H75" i="21"/>
  <c r="H76" i="21"/>
  <c r="H77" i="21"/>
  <c r="H78" i="21"/>
  <c r="H79" i="21"/>
  <c r="H80" i="21"/>
  <c r="H81" i="21"/>
  <c r="H82" i="21"/>
  <c r="H83" i="21"/>
  <c r="H84" i="21"/>
  <c r="H85" i="21"/>
  <c r="H86" i="21"/>
  <c r="H87" i="21"/>
  <c r="H88" i="21"/>
  <c r="H89" i="21"/>
  <c r="H90" i="21"/>
  <c r="D91" i="21"/>
  <c r="E91" i="21"/>
  <c r="F91" i="21"/>
  <c r="G91" i="21"/>
  <c r="H91" i="21" s="1"/>
  <c r="H93" i="21"/>
  <c r="H94" i="21"/>
  <c r="H95" i="21"/>
  <c r="H96" i="21"/>
  <c r="H97" i="21"/>
  <c r="H98" i="21"/>
  <c r="H99" i="21"/>
  <c r="H100" i="21"/>
  <c r="H101" i="21"/>
  <c r="H102" i="21"/>
  <c r="H103" i="21"/>
  <c r="H104" i="21"/>
  <c r="H105" i="21"/>
  <c r="H106" i="21"/>
  <c r="H107" i="21"/>
  <c r="H108" i="21"/>
  <c r="H109" i="21"/>
  <c r="H110" i="21"/>
  <c r="H111" i="21"/>
  <c r="D112" i="21"/>
  <c r="E112" i="21"/>
  <c r="F112" i="21"/>
  <c r="G112" i="21"/>
  <c r="H112" i="21" s="1"/>
  <c r="H9" i="30"/>
  <c r="H10" i="30"/>
  <c r="H11" i="30"/>
  <c r="H12" i="30"/>
  <c r="H13" i="30"/>
  <c r="H14" i="30"/>
  <c r="H15" i="30"/>
  <c r="H16" i="30"/>
  <c r="H17" i="30"/>
  <c r="H18" i="30"/>
  <c r="H19" i="30"/>
  <c r="H20" i="30"/>
  <c r="H21" i="30"/>
  <c r="H22" i="30"/>
  <c r="H23" i="30"/>
  <c r="H24" i="30"/>
  <c r="H25" i="30"/>
  <c r="H26" i="30"/>
  <c r="H27" i="30"/>
  <c r="C28" i="30"/>
  <c r="C32" i="30" s="1"/>
  <c r="D28" i="30"/>
  <c r="D32" i="30" s="1"/>
  <c r="E28" i="30"/>
  <c r="E33" i="30" s="1"/>
  <c r="E32" i="30"/>
  <c r="F28" i="30"/>
  <c r="F34" i="30" s="1"/>
  <c r="G28" i="30"/>
  <c r="G32" i="30" s="1"/>
  <c r="C33" i="30"/>
  <c r="D33" i="30"/>
  <c r="F33" i="30"/>
  <c r="G33" i="30"/>
  <c r="C34" i="30"/>
  <c r="C35" i="30"/>
  <c r="D35" i="30"/>
  <c r="F35" i="30"/>
  <c r="G35" i="30"/>
  <c r="C36" i="30"/>
  <c r="C37" i="30"/>
  <c r="D37" i="30"/>
  <c r="F37" i="30"/>
  <c r="G37" i="30"/>
  <c r="C38" i="30"/>
  <c r="C39" i="30"/>
  <c r="D39" i="30"/>
  <c r="F39" i="30"/>
  <c r="G39" i="30"/>
  <c r="C40" i="30"/>
  <c r="C41" i="30"/>
  <c r="D41" i="30"/>
  <c r="F41" i="30"/>
  <c r="G41" i="30"/>
  <c r="C42" i="30"/>
  <c r="C43" i="30"/>
  <c r="D43" i="30"/>
  <c r="F43" i="30"/>
  <c r="G43" i="30"/>
  <c r="C44" i="30"/>
  <c r="C45" i="30"/>
  <c r="D45" i="30"/>
  <c r="F45" i="30"/>
  <c r="G45" i="30"/>
  <c r="C46" i="30"/>
  <c r="C47" i="30"/>
  <c r="D47" i="30"/>
  <c r="F47" i="30"/>
  <c r="G47" i="30"/>
  <c r="C48" i="30"/>
  <c r="C49" i="30"/>
  <c r="D49" i="30"/>
  <c r="F49" i="30"/>
  <c r="G49" i="30"/>
  <c r="C50" i="30"/>
  <c r="C51" i="30"/>
  <c r="D51" i="30"/>
  <c r="F51" i="30"/>
  <c r="G51" i="30"/>
  <c r="G10" i="29"/>
  <c r="G11" i="29"/>
  <c r="G12" i="29"/>
  <c r="G13" i="29"/>
  <c r="G14" i="29"/>
  <c r="C15" i="29"/>
  <c r="D15" i="29"/>
  <c r="E15" i="29"/>
  <c r="F15" i="29"/>
  <c r="G37" i="29"/>
  <c r="G42" i="29" s="1"/>
  <c r="G38" i="29"/>
  <c r="G39" i="29"/>
  <c r="G40" i="29"/>
  <c r="G41" i="29"/>
  <c r="C42" i="29"/>
  <c r="D42" i="29"/>
  <c r="E42" i="29"/>
  <c r="F42" i="29"/>
  <c r="E9" i="20"/>
  <c r="F9" i="20" s="1"/>
  <c r="E10" i="20"/>
  <c r="E11" i="20"/>
  <c r="E12" i="20"/>
  <c r="F12" i="20" s="1"/>
  <c r="E13" i="20"/>
  <c r="F13" i="20" s="1"/>
  <c r="C14" i="20"/>
  <c r="E14" i="20" s="1"/>
  <c r="F14" i="20" s="1"/>
  <c r="D14" i="20"/>
  <c r="C32" i="19"/>
  <c r="D12" i="19" s="1"/>
  <c r="C24" i="35"/>
  <c r="C28" i="35"/>
  <c r="J10" i="3"/>
  <c r="F10" i="35" s="1"/>
  <c r="D10" i="35" s="1"/>
  <c r="J11" i="3"/>
  <c r="F11" i="35" s="1"/>
  <c r="D11" i="35" s="1"/>
  <c r="J12" i="3"/>
  <c r="F12" i="35" s="1"/>
  <c r="D12" i="35" s="1"/>
  <c r="J13" i="3"/>
  <c r="F13" i="35" s="1"/>
  <c r="D13" i="35" s="1"/>
  <c r="J14" i="3"/>
  <c r="F14" i="35" s="1"/>
  <c r="D14" i="35" s="1"/>
  <c r="J15" i="3"/>
  <c r="F15" i="35" s="1"/>
  <c r="D15" i="35" s="1"/>
  <c r="J16" i="3"/>
  <c r="F16" i="35" s="1"/>
  <c r="D16" i="35" s="1"/>
  <c r="J17" i="3"/>
  <c r="F17" i="35" s="1"/>
  <c r="D17" i="35" s="1"/>
  <c r="J18" i="3"/>
  <c r="F18" i="35" s="1"/>
  <c r="D18" i="35" s="1"/>
  <c r="J19" i="3"/>
  <c r="F19" i="35" s="1"/>
  <c r="D19" i="35" s="1"/>
  <c r="J20" i="3"/>
  <c r="F20" i="35" s="1"/>
  <c r="D20" i="35" s="1"/>
  <c r="J21" i="3"/>
  <c r="F21" i="35" s="1"/>
  <c r="D21" i="35" s="1"/>
  <c r="J22" i="3"/>
  <c r="F22" i="35" s="1"/>
  <c r="D22" i="35" s="1"/>
  <c r="J23" i="3"/>
  <c r="F23" i="35" s="1"/>
  <c r="D23" i="35" s="1"/>
  <c r="J24" i="3"/>
  <c r="F24" i="35" s="1"/>
  <c r="D24" i="35" s="1"/>
  <c r="J25" i="3"/>
  <c r="F25" i="35" s="1"/>
  <c r="D25" i="35" s="1"/>
  <c r="J26" i="3"/>
  <c r="F26" i="35" s="1"/>
  <c r="D26" i="35" s="1"/>
  <c r="J27" i="3"/>
  <c r="F27" i="35" s="1"/>
  <c r="D27" i="35" s="1"/>
  <c r="J28" i="3"/>
  <c r="F28" i="35" s="1"/>
  <c r="D28" i="35" s="1"/>
  <c r="C29" i="3"/>
  <c r="D29" i="3"/>
  <c r="E29" i="3"/>
  <c r="F29" i="3"/>
  <c r="G29" i="3"/>
  <c r="H29" i="3"/>
  <c r="I29" i="3"/>
  <c r="J11" i="4"/>
  <c r="C10" i="35" s="1"/>
  <c r="E10" i="35" s="1"/>
  <c r="J12" i="4"/>
  <c r="C11" i="35" s="1"/>
  <c r="E11" i="35" s="1"/>
  <c r="J13" i="4"/>
  <c r="C12" i="35" s="1"/>
  <c r="J14" i="4"/>
  <c r="C13" i="35" s="1"/>
  <c r="E13" i="35" s="1"/>
  <c r="J15" i="4"/>
  <c r="C14" i="35" s="1"/>
  <c r="E14" i="35" s="1"/>
  <c r="J16" i="4"/>
  <c r="C15" i="35" s="1"/>
  <c r="E15" i="35" s="1"/>
  <c r="J17" i="4"/>
  <c r="C16" i="35" s="1"/>
  <c r="J18" i="4"/>
  <c r="C17" i="35" s="1"/>
  <c r="E17" i="35" s="1"/>
  <c r="J19" i="4"/>
  <c r="C18" i="35" s="1"/>
  <c r="E18" i="35" s="1"/>
  <c r="J20" i="4"/>
  <c r="C19" i="35" s="1"/>
  <c r="E19" i="35" s="1"/>
  <c r="J21" i="4"/>
  <c r="C20" i="35" s="1"/>
  <c r="J22" i="4"/>
  <c r="C21" i="35" s="1"/>
  <c r="E21" i="35" s="1"/>
  <c r="J23" i="4"/>
  <c r="C22" i="35" s="1"/>
  <c r="E22" i="35" s="1"/>
  <c r="J24" i="4"/>
  <c r="C23" i="35" s="1"/>
  <c r="E23" i="35" s="1"/>
  <c r="J25" i="4"/>
  <c r="J26" i="4"/>
  <c r="C25" i="35" s="1"/>
  <c r="E25" i="35" s="1"/>
  <c r="J27" i="4"/>
  <c r="C26" i="35" s="1"/>
  <c r="E26" i="35" s="1"/>
  <c r="J28" i="4"/>
  <c r="C27" i="35" s="1"/>
  <c r="E27" i="35" s="1"/>
  <c r="J29" i="4"/>
  <c r="C30" i="4"/>
  <c r="D30" i="4"/>
  <c r="E30" i="4"/>
  <c r="F30" i="4"/>
  <c r="G30" i="4"/>
  <c r="H30" i="4"/>
  <c r="I30" i="4"/>
  <c r="E11" i="1"/>
  <c r="C12" i="1"/>
  <c r="E12" i="1" s="1"/>
  <c r="E20" i="1" s="1"/>
  <c r="D12" i="1"/>
  <c r="E13" i="1"/>
  <c r="E14" i="1"/>
  <c r="E15" i="1"/>
  <c r="C16" i="1"/>
  <c r="D16" i="1"/>
  <c r="E16" i="1"/>
  <c r="E17" i="1"/>
  <c r="E18" i="1"/>
  <c r="E19" i="1"/>
  <c r="C20" i="1"/>
  <c r="D20" i="1"/>
  <c r="D32" i="1" s="1"/>
  <c r="D10" i="36" s="1"/>
  <c r="C21" i="1"/>
  <c r="D21" i="1"/>
  <c r="E22" i="1"/>
  <c r="E23" i="1"/>
  <c r="E24" i="1"/>
  <c r="E21" i="1" s="1"/>
  <c r="E29" i="1" s="1"/>
  <c r="C25" i="1"/>
  <c r="C29" i="1" s="1"/>
  <c r="C32" i="1" s="1"/>
  <c r="C10" i="36" s="1"/>
  <c r="E10" i="36" s="1"/>
  <c r="D25" i="1"/>
  <c r="E26" i="1"/>
  <c r="E25" i="1" s="1"/>
  <c r="E27" i="1"/>
  <c r="E28" i="1"/>
  <c r="D29" i="1"/>
  <c r="C33" i="1"/>
  <c r="E33" i="1" s="1"/>
  <c r="D33" i="1"/>
  <c r="E34" i="1"/>
  <c r="E35" i="1"/>
  <c r="E41" i="1"/>
  <c r="E42" i="1"/>
  <c r="E113" i="23"/>
  <c r="H91" i="23"/>
  <c r="F92" i="23" s="1"/>
  <c r="H92" i="23"/>
  <c r="F50" i="30"/>
  <c r="D50" i="30"/>
  <c r="F48" i="30"/>
  <c r="D48" i="30"/>
  <c r="F46" i="30"/>
  <c r="D46" i="30"/>
  <c r="F44" i="30"/>
  <c r="D44" i="30"/>
  <c r="F42" i="30"/>
  <c r="D42" i="30"/>
  <c r="F40" i="30"/>
  <c r="D40" i="30"/>
  <c r="F38" i="30"/>
  <c r="D38" i="30"/>
  <c r="F36" i="30"/>
  <c r="D36" i="30"/>
  <c r="D34" i="30"/>
  <c r="H28" i="30"/>
  <c r="H32" i="30" s="1"/>
  <c r="H35" i="30"/>
  <c r="H39" i="30"/>
  <c r="H42" i="30"/>
  <c r="H44" i="30"/>
  <c r="H46" i="30"/>
  <c r="H48" i="30"/>
  <c r="H50" i="30"/>
  <c r="G15" i="29"/>
  <c r="E92" i="23"/>
  <c r="H51" i="30"/>
  <c r="H49" i="30"/>
  <c r="H47" i="30"/>
  <c r="H45" i="30"/>
  <c r="H43" i="30"/>
  <c r="H41" i="30"/>
  <c r="H37" i="30"/>
  <c r="H33" i="30"/>
  <c r="H40" i="30"/>
  <c r="H38" i="30"/>
  <c r="H36" i="30"/>
  <c r="H34" i="30"/>
  <c r="E24" i="35" l="1"/>
  <c r="H92" i="21"/>
  <c r="G92" i="21"/>
  <c r="D92" i="21"/>
  <c r="E92" i="21"/>
  <c r="F92" i="21"/>
  <c r="F113" i="21"/>
  <c r="D113" i="21"/>
  <c r="H113" i="21"/>
  <c r="E113" i="21"/>
  <c r="G113" i="21"/>
  <c r="E29" i="23"/>
  <c r="H29" i="23"/>
  <c r="G29" i="23"/>
  <c r="D29" i="23"/>
  <c r="F29" i="23"/>
  <c r="E30" i="1"/>
  <c r="E32" i="1"/>
  <c r="C30" i="1"/>
  <c r="E20" i="35"/>
  <c r="E16" i="35"/>
  <c r="E12" i="35"/>
  <c r="F11" i="20"/>
  <c r="G50" i="21"/>
  <c r="D50" i="21"/>
  <c r="F50" i="21"/>
  <c r="E50" i="21"/>
  <c r="H50" i="21"/>
  <c r="G71" i="23"/>
  <c r="H71" i="23"/>
  <c r="E71" i="23"/>
  <c r="F71" i="23"/>
  <c r="F50" i="23"/>
  <c r="H50" i="23"/>
  <c r="G50" i="23"/>
  <c r="D50" i="23"/>
  <c r="E50" i="23"/>
  <c r="E28" i="35"/>
  <c r="F10" i="20"/>
  <c r="G71" i="21"/>
  <c r="D71" i="21"/>
  <c r="E71" i="21"/>
  <c r="H71" i="21"/>
  <c r="F71" i="21"/>
  <c r="D92" i="23"/>
  <c r="D30" i="1"/>
  <c r="J29" i="3"/>
  <c r="D31" i="19"/>
  <c r="D27" i="19"/>
  <c r="D23" i="19"/>
  <c r="D19" i="19"/>
  <c r="D15" i="19"/>
  <c r="G50" i="30"/>
  <c r="G48" i="30"/>
  <c r="G46" i="30"/>
  <c r="G44" i="30"/>
  <c r="G42" i="30"/>
  <c r="G40" i="30"/>
  <c r="G38" i="30"/>
  <c r="G36" i="30"/>
  <c r="G34" i="30"/>
  <c r="F32" i="30"/>
  <c r="F29" i="21"/>
  <c r="G113" i="23"/>
  <c r="J30" i="4"/>
  <c r="D30" i="19"/>
  <c r="D26" i="19"/>
  <c r="D22" i="19"/>
  <c r="D18" i="19"/>
  <c r="D14" i="19"/>
  <c r="E51" i="30"/>
  <c r="E50" i="30"/>
  <c r="E49" i="30"/>
  <c r="E48" i="30"/>
  <c r="E47" i="30"/>
  <c r="E46" i="30"/>
  <c r="E45" i="30"/>
  <c r="E44" i="30"/>
  <c r="E43" i="30"/>
  <c r="E42" i="30"/>
  <c r="E41" i="30"/>
  <c r="E40" i="30"/>
  <c r="E39" i="30"/>
  <c r="E38" i="30"/>
  <c r="E37" i="30"/>
  <c r="E36" i="30"/>
  <c r="E35" i="30"/>
  <c r="E34" i="30"/>
  <c r="F113" i="23"/>
  <c r="G92" i="23"/>
  <c r="D32" i="19"/>
  <c r="D29" i="19"/>
  <c r="D25" i="19"/>
  <c r="D21" i="19"/>
  <c r="D17" i="19"/>
  <c r="D13" i="19"/>
  <c r="D28" i="19"/>
  <c r="D24" i="19"/>
  <c r="D20" i="19"/>
  <c r="D16" i="19"/>
  <c r="F29" i="35" l="1"/>
  <c r="D29" i="35"/>
  <c r="C30" i="3"/>
  <c r="G30" i="3"/>
  <c r="D30" i="3"/>
  <c r="H30" i="3"/>
  <c r="E30" i="3"/>
  <c r="I30" i="3"/>
  <c r="F30" i="3"/>
  <c r="J30" i="3"/>
  <c r="D31" i="4"/>
  <c r="H31" i="4"/>
  <c r="E31" i="4"/>
  <c r="I31" i="4"/>
  <c r="F31" i="4"/>
  <c r="C29" i="35"/>
  <c r="E29" i="35" s="1"/>
  <c r="C31" i="4"/>
  <c r="J31" i="4" s="1"/>
  <c r="G31" i="4"/>
</calcChain>
</file>

<file path=xl/sharedStrings.xml><?xml version="1.0" encoding="utf-8"?>
<sst xmlns="http://schemas.openxmlformats.org/spreadsheetml/2006/main" count="1237" uniqueCount="633">
  <si>
    <t>Classe d'età</t>
  </si>
  <si>
    <t>0-4</t>
  </si>
  <si>
    <t>10-14</t>
  </si>
  <si>
    <t>15-19</t>
  </si>
  <si>
    <t>20-24</t>
  </si>
  <si>
    <t>25-29</t>
  </si>
  <si>
    <t>30-34</t>
  </si>
  <si>
    <t>36-39</t>
  </si>
  <si>
    <t>40-44</t>
  </si>
  <si>
    <t>45-49</t>
  </si>
  <si>
    <t>50-54</t>
  </si>
  <si>
    <t>55-59</t>
  </si>
  <si>
    <t>5-9</t>
  </si>
  <si>
    <t>60-64</t>
  </si>
  <si>
    <t>65-69</t>
  </si>
  <si>
    <t>70-74</t>
  </si>
  <si>
    <t>75-79</t>
  </si>
  <si>
    <t>80-84</t>
  </si>
  <si>
    <t>85-89</t>
  </si>
  <si>
    <t>90e+</t>
  </si>
  <si>
    <t>Nubili</t>
  </si>
  <si>
    <t>Coniugate</t>
  </si>
  <si>
    <t>Divorziate già coniugate</t>
  </si>
  <si>
    <t>Vedove</t>
  </si>
  <si>
    <t>Totale</t>
  </si>
  <si>
    <t>Celibi</t>
  </si>
  <si>
    <t>Coniugati</t>
  </si>
  <si>
    <t>Divorziati già coniugati</t>
  </si>
  <si>
    <t>Vedovi</t>
  </si>
  <si>
    <t>M</t>
  </si>
  <si>
    <t>F</t>
  </si>
  <si>
    <t>Nel Comune</t>
  </si>
  <si>
    <t>In altro Comune</t>
  </si>
  <si>
    <t>All'estero da persone iscritte in anagrafe</t>
  </si>
  <si>
    <t>All'estero ed iscritti in anagrafe</t>
  </si>
  <si>
    <t>Provenienti da altri Comuni</t>
  </si>
  <si>
    <t>Provenienti dall'estero</t>
  </si>
  <si>
    <t>Altri</t>
  </si>
  <si>
    <t>Per altri Comuni</t>
  </si>
  <si>
    <t>Per l'estero</t>
  </si>
  <si>
    <t>Unità da aggiungere o sottrarre a seguito di variazioni territoriali</t>
  </si>
  <si>
    <t>Popolazione residente in famiglia</t>
  </si>
  <si>
    <t>Popolazione residente in convivenza</t>
  </si>
  <si>
    <t>N° Report</t>
  </si>
  <si>
    <t>Descrizione Report</t>
  </si>
  <si>
    <t>% sul Totale</t>
  </si>
  <si>
    <t>Età Media</t>
  </si>
  <si>
    <t>Fonte: Elaborazione dell'Ufficio di Statistica su dati dell'Anagrafe</t>
  </si>
  <si>
    <t>N° Componenti</t>
  </si>
  <si>
    <t>val. ass.</t>
  </si>
  <si>
    <t>val. %</t>
  </si>
  <si>
    <t>Quartiere</t>
  </si>
  <si>
    <t>TOTALE</t>
  </si>
  <si>
    <t>% sul totale</t>
  </si>
  <si>
    <t>1 - Rondò/Torretta</t>
  </si>
  <si>
    <t>2 - Rondinella/Baraggia/Restellone</t>
  </si>
  <si>
    <t>5 - Dei Parchi/Cascina Gatti/Papragliona</t>
  </si>
  <si>
    <t>Codice Via</t>
  </si>
  <si>
    <t>1-Rondo'/Torretta</t>
  </si>
  <si>
    <t>5-DeiParchi /CascinaGatti/Parpagliona</t>
  </si>
  <si>
    <t>3-Isola del Bosco/Delle Corti</t>
  </si>
  <si>
    <t>4-Pelucca/Villaggio Falck</t>
  </si>
  <si>
    <t>4 - Pelucca/Villaggio Falck</t>
  </si>
  <si>
    <t>3 - Isola del Bosco/Delle Corti</t>
  </si>
  <si>
    <t>Quartieri</t>
  </si>
  <si>
    <t>2-Rondinella /Baraggia/Restellone</t>
  </si>
  <si>
    <t>Maschi</t>
  </si>
  <si>
    <t>Femmine</t>
  </si>
  <si>
    <t>1 - Rondo'/ Torretta</t>
  </si>
  <si>
    <t xml:space="preserve"> Descrizione Via</t>
  </si>
  <si>
    <t>2 - Rondinella/ Baraggia/ Restellone</t>
  </si>
  <si>
    <t>3 - Isola del Bosco/ Delle Corti</t>
  </si>
  <si>
    <t>4 - Pelucca/ Villaggio Falck</t>
  </si>
  <si>
    <t>5 - DeiParchi/ CascinaGatti/ Parpagliona</t>
  </si>
  <si>
    <t>4-Pelucca /Villaggio Falck</t>
  </si>
  <si>
    <t>1-Rondo' /Torretta</t>
  </si>
  <si>
    <t>2-Rondinella /Baraggia /Restellone</t>
  </si>
  <si>
    <t>5-DeiParchi /CascinaGatti /Parpagliona</t>
  </si>
  <si>
    <t>3-Isola del Bosco /Delle Corti</t>
  </si>
  <si>
    <t>Totale Maschi</t>
  </si>
  <si>
    <t>Totale Femmine</t>
  </si>
  <si>
    <t>r1</t>
  </si>
  <si>
    <t>r2</t>
  </si>
  <si>
    <t>r3</t>
  </si>
  <si>
    <t>r6</t>
  </si>
  <si>
    <t>r7</t>
  </si>
  <si>
    <t>r8</t>
  </si>
  <si>
    <t>r9</t>
  </si>
  <si>
    <t>r10</t>
  </si>
  <si>
    <t>r11</t>
  </si>
  <si>
    <t>r13</t>
  </si>
  <si>
    <t>r14</t>
  </si>
  <si>
    <t>r15</t>
  </si>
  <si>
    <t>35-39</t>
  </si>
  <si>
    <t>Persone senza tetto e senza fissa dimora iscritte in anagrafe</t>
  </si>
  <si>
    <t>N° famiglie anagrafiche</t>
  </si>
  <si>
    <t>Nati Vivi</t>
  </si>
  <si>
    <t>Morti</t>
  </si>
  <si>
    <t>Iscritti</t>
  </si>
  <si>
    <t>Cancellati</t>
  </si>
  <si>
    <t>N° famiglie</t>
  </si>
  <si>
    <t>r4</t>
  </si>
  <si>
    <t>Saldo naturale</t>
  </si>
  <si>
    <t>Saldo migratorio</t>
  </si>
  <si>
    <t>N° di famiglie con intestatario straniero</t>
  </si>
  <si>
    <t>N° di famiglie con almeno uno straniero</t>
  </si>
  <si>
    <t>Nati occasionali (nati da genitori stranieri non residenti in Italia)</t>
  </si>
  <si>
    <t>SALDO TOTALE</t>
  </si>
  <si>
    <t>5-DeiParchi /CascinaGatti/ Parpagliona</t>
  </si>
  <si>
    <t xml:space="preserve">   606</t>
  </si>
  <si>
    <t xml:space="preserve">VIA ADUA                                </t>
  </si>
  <si>
    <t xml:space="preserve">  1001</t>
  </si>
  <si>
    <t xml:space="preserve">VICOLO LIBORIO BALDANZA                 </t>
  </si>
  <si>
    <t xml:space="preserve">  1056</t>
  </si>
  <si>
    <t xml:space="preserve">VIA LIBORIO BALDANZA                    </t>
  </si>
  <si>
    <t xml:space="preserve">  1201</t>
  </si>
  <si>
    <t xml:space="preserve">VIA FRATELLI BANDIERA                   </t>
  </si>
  <si>
    <t xml:space="preserve">  1302</t>
  </si>
  <si>
    <t xml:space="preserve">VIA FRANCESCO BARACCA                   </t>
  </si>
  <si>
    <t xml:space="preserve">  1403</t>
  </si>
  <si>
    <t xml:space="preserve">VIA CESARE BATTISTI                     </t>
  </si>
  <si>
    <t xml:space="preserve">  1504</t>
  </si>
  <si>
    <t xml:space="preserve">VIA CESARE BECCARIA                     </t>
  </si>
  <si>
    <t xml:space="preserve">  1706</t>
  </si>
  <si>
    <t xml:space="preserve">VIA VITTORIO BERGOMI                    </t>
  </si>
  <si>
    <t xml:space="preserve">  1807</t>
  </si>
  <si>
    <t xml:space="preserve">VIA NINO BIXIO                          </t>
  </si>
  <si>
    <t xml:space="preserve">  2101</t>
  </si>
  <si>
    <t xml:space="preserve">VIA ERNESTO BREDA                       </t>
  </si>
  <si>
    <t xml:space="preserve">  2521</t>
  </si>
  <si>
    <t xml:space="preserve">VIA CADUTI SUL LAVORO                   </t>
  </si>
  <si>
    <t xml:space="preserve">  3401</t>
  </si>
  <si>
    <t xml:space="preserve">VIA GIOSUE' CARDUCCI                    </t>
  </si>
  <si>
    <t xml:space="preserve">  3502</t>
  </si>
  <si>
    <t xml:space="preserve">VIALE FRATELLI CASIRAGHI                </t>
  </si>
  <si>
    <t xml:space="preserve">  3704</t>
  </si>
  <si>
    <t xml:space="preserve">VIA CARLO CATTANEO                      </t>
  </si>
  <si>
    <t xml:space="preserve">  4301</t>
  </si>
  <si>
    <t xml:space="preserve">VIA DAMIANO CHIESA                      </t>
  </si>
  <si>
    <t xml:space="preserve">  4350</t>
  </si>
  <si>
    <t xml:space="preserve">VIA DELLA CASA COMUNALE                 </t>
  </si>
  <si>
    <t xml:space="preserve">  4804</t>
  </si>
  <si>
    <t xml:space="preserve">VIA GIAN PIETRO CLERICI                 </t>
  </si>
  <si>
    <t xml:space="preserve">  5104</t>
  </si>
  <si>
    <t xml:space="preserve">VIA FEDERICO CONFALONIERI               </t>
  </si>
  <si>
    <t xml:space="preserve">  5203</t>
  </si>
  <si>
    <t xml:space="preserve">VIA FILIPPO CORRIDONI                   </t>
  </si>
  <si>
    <t xml:space="preserve">  5803</t>
  </si>
  <si>
    <t xml:space="preserve">VIA CUSTOZA                             </t>
  </si>
  <si>
    <t xml:space="preserve">  6358</t>
  </si>
  <si>
    <t xml:space="preserve">VIA GIACOMO DE ZORZI                    </t>
  </si>
  <si>
    <t xml:space="preserve">  7304</t>
  </si>
  <si>
    <t xml:space="preserve">VIA CARDINALE ANDREA CARLO FERRARI      </t>
  </si>
  <si>
    <t xml:space="preserve">  7403</t>
  </si>
  <si>
    <t xml:space="preserve">VIA FABIO FILZI                         </t>
  </si>
  <si>
    <t xml:space="preserve">  7601</t>
  </si>
  <si>
    <t xml:space="preserve">VIA FIRENZE                             </t>
  </si>
  <si>
    <t xml:space="preserve">  8701</t>
  </si>
  <si>
    <t xml:space="preserve">VIA GAETANO GASLINI                     </t>
  </si>
  <si>
    <t xml:space="preserve">  8901</t>
  </si>
  <si>
    <t xml:space="preserve">VIA VINCENZO GIOBERTI                   </t>
  </si>
  <si>
    <t xml:space="preserve">  9207</t>
  </si>
  <si>
    <t xml:space="preserve">VIALE ANTONIO GRAMSCI                   </t>
  </si>
  <si>
    <t xml:space="preserve">  9801</t>
  </si>
  <si>
    <t xml:space="preserve">VIA GIACOMO LEOPARDI                    </t>
  </si>
  <si>
    <t xml:space="preserve"> 10652</t>
  </si>
  <si>
    <t xml:space="preserve">VIA MAGENTA                             </t>
  </si>
  <si>
    <t xml:space="preserve"> 10708</t>
  </si>
  <si>
    <t xml:space="preserve">VIA GOFFREDO MAMELI                     </t>
  </si>
  <si>
    <t xml:space="preserve"> 11101</t>
  </si>
  <si>
    <t xml:space="preserve">VIA GUGLIELMO MARCONI                   </t>
  </si>
  <si>
    <t xml:space="preserve"> 11633</t>
  </si>
  <si>
    <t xml:space="preserve">PIAZZA MARTIRI DI VIA FANI              </t>
  </si>
  <si>
    <t xml:space="preserve"> 11808</t>
  </si>
  <si>
    <t xml:space="preserve">VIALE GIACOMO MATTEOTTI                 </t>
  </si>
  <si>
    <t xml:space="preserve"> 12001</t>
  </si>
  <si>
    <t xml:space="preserve">VIA CARLO MERONI                        </t>
  </si>
  <si>
    <t xml:space="preserve"> 12201</t>
  </si>
  <si>
    <t xml:space="preserve">VIA MILANESE                            </t>
  </si>
  <si>
    <t xml:space="preserve"> 13200</t>
  </si>
  <si>
    <t xml:space="preserve">VIA MONTELLO                            </t>
  </si>
  <si>
    <t xml:space="preserve"> 13806</t>
  </si>
  <si>
    <t xml:space="preserve">VIA LUCIANO MORGANTI                    </t>
  </si>
  <si>
    <t xml:space="preserve"> 13907</t>
  </si>
  <si>
    <t xml:space="preserve">VIA ROBERTO MORONI                      </t>
  </si>
  <si>
    <t xml:space="preserve"> 14300</t>
  </si>
  <si>
    <t xml:space="preserve">VIA IPPOLITO NIEVO                      </t>
  </si>
  <si>
    <t xml:space="preserve"> 14553</t>
  </si>
  <si>
    <t xml:space="preserve">PIAZZA ABRAMO OLDRINI                   </t>
  </si>
  <si>
    <t xml:space="preserve"> 15257</t>
  </si>
  <si>
    <t xml:space="preserve">VIA GIOVANNI PASCOLI                    </t>
  </si>
  <si>
    <t xml:space="preserve"> 15301</t>
  </si>
  <si>
    <t xml:space="preserve">VIA PASUBIO                             </t>
  </si>
  <si>
    <t xml:space="preserve"> 16203</t>
  </si>
  <si>
    <t xml:space="preserve">VIA CARLO PISACANE                      </t>
  </si>
  <si>
    <t xml:space="preserve"> 16302</t>
  </si>
  <si>
    <t xml:space="preserve">VIA PO                                  </t>
  </si>
  <si>
    <t xml:space="preserve"> 16904</t>
  </si>
  <si>
    <t xml:space="preserve">PIAZZA QUATTRO NOVEMBRE                 </t>
  </si>
  <si>
    <t xml:space="preserve"> 17501</t>
  </si>
  <si>
    <t xml:space="preserve">VIA RISORGIMENTO                        </t>
  </si>
  <si>
    <t xml:space="preserve"> 17600</t>
  </si>
  <si>
    <t xml:space="preserve">VIA ROMA                                </t>
  </si>
  <si>
    <t xml:space="preserve"> 17802</t>
  </si>
  <si>
    <t xml:space="preserve">VIA GIUSEPPE ROVANI                     </t>
  </si>
  <si>
    <t xml:space="preserve"> 17903</t>
  </si>
  <si>
    <t xml:space="preserve">VIA FRANCO SACCHETTI                    </t>
  </si>
  <si>
    <t xml:space="preserve"> 18052</t>
  </si>
  <si>
    <t xml:space="preserve">VIA SAINT DENIS                         </t>
  </si>
  <si>
    <t xml:space="preserve"> 18205</t>
  </si>
  <si>
    <t xml:space="preserve">VIA SAN FRANCESCO D'ASSISI              </t>
  </si>
  <si>
    <t xml:space="preserve"> 18304</t>
  </si>
  <si>
    <t xml:space="preserve">VIA SAN GIUSEPPE                        </t>
  </si>
  <si>
    <t xml:space="preserve"> 19107</t>
  </si>
  <si>
    <t xml:space="preserve">VIA NAZARIO SAURO                       </t>
  </si>
  <si>
    <t xml:space="preserve"> 19503</t>
  </si>
  <si>
    <t xml:space="preserve">VIA SOLFERINO                           </t>
  </si>
  <si>
    <t xml:space="preserve"> 20053</t>
  </si>
  <si>
    <t xml:space="preserve">VIALE FULVIO TESTI                      </t>
  </si>
  <si>
    <t xml:space="preserve"> 20204</t>
  </si>
  <si>
    <t xml:space="preserve">VIA TICINO                              </t>
  </si>
  <si>
    <t xml:space="preserve"> 20901</t>
  </si>
  <si>
    <t xml:space="preserve">PIAZZA TRENTO E TRIESTE                 </t>
  </si>
  <si>
    <t xml:space="preserve"> 21102</t>
  </si>
  <si>
    <t xml:space="preserve">VIA VENEZIA                             </t>
  </si>
  <si>
    <t xml:space="preserve"> 21203</t>
  </si>
  <si>
    <t xml:space="preserve">VIA VENTI SETTEMBRE                     </t>
  </si>
  <si>
    <t xml:space="preserve"> 31624</t>
  </si>
  <si>
    <t xml:space="preserve">VIA UNITA' D'ITALIA                     </t>
  </si>
  <si>
    <t xml:space="preserve">   707</t>
  </si>
  <si>
    <t xml:space="preserve">VIA VITTORIO ALFIERI                    </t>
  </si>
  <si>
    <t xml:space="preserve">   808</t>
  </si>
  <si>
    <t xml:space="preserve">VIA LUDOVICO ARIOSTO                    </t>
  </si>
  <si>
    <t xml:space="preserve">  1100</t>
  </si>
  <si>
    <t xml:space="preserve">VIA BALILLA                             </t>
  </si>
  <si>
    <t xml:space="preserve">  1605</t>
  </si>
  <si>
    <t xml:space="preserve">VIA VINCENZO BELLINI                    </t>
  </si>
  <si>
    <t xml:space="preserve">  1908</t>
  </si>
  <si>
    <t xml:space="preserve">VIA GIOVANNI BOCCACCIO                  </t>
  </si>
  <si>
    <t xml:space="preserve">  2200</t>
  </si>
  <si>
    <t xml:space="preserve">VIA GIORDANO BRUNO                      </t>
  </si>
  <si>
    <t xml:space="preserve">  2705</t>
  </si>
  <si>
    <t xml:space="preserve">VIA CALABRIA                            </t>
  </si>
  <si>
    <t xml:space="preserve">  3003</t>
  </si>
  <si>
    <t xml:space="preserve">VIA DAVIDE CAMPARI                      </t>
  </si>
  <si>
    <t xml:space="preserve">  4905</t>
  </si>
  <si>
    <t xml:space="preserve">VIA CRISTOFORO  COLOMBO                 </t>
  </si>
  <si>
    <t xml:space="preserve">  6105</t>
  </si>
  <si>
    <t xml:space="preserve">VIA LEONARDO DA VINCI                   </t>
  </si>
  <si>
    <t xml:space="preserve">  8008</t>
  </si>
  <si>
    <t xml:space="preserve">VIA UGO FOSCOLO                         </t>
  </si>
  <si>
    <t xml:space="preserve">  8404</t>
  </si>
  <si>
    <t xml:space="preserve">VIA GALILEO GALILEI                     </t>
  </si>
  <si>
    <t xml:space="preserve">  9009</t>
  </si>
  <si>
    <t xml:space="preserve">VIA GIUSEPPE GIUSTI                     </t>
  </si>
  <si>
    <t xml:space="preserve">  9274</t>
  </si>
  <si>
    <t xml:space="preserve">VIA ROSINA FERRARIO GRUGNOLA            </t>
  </si>
  <si>
    <t xml:space="preserve">  9603</t>
  </si>
  <si>
    <t xml:space="preserve">VIA VITO LA FRATTA                      </t>
  </si>
  <si>
    <t xml:space="preserve"> 10001</t>
  </si>
  <si>
    <t xml:space="preserve">LARGO MICHELE LEVRINO                   </t>
  </si>
  <si>
    <t xml:space="preserve"> 10405</t>
  </si>
  <si>
    <t xml:space="preserve">VIA BERNARDINO LUINI                    </t>
  </si>
  <si>
    <t xml:space="preserve"> 11303</t>
  </si>
  <si>
    <t xml:space="preserve">VIA PIETRO MARONCELLI                   </t>
  </si>
  <si>
    <t xml:space="preserve"> 11707</t>
  </si>
  <si>
    <t xml:space="preserve">VIA MASANIELLO                          </t>
  </si>
  <si>
    <t xml:space="preserve"> 13101</t>
  </si>
  <si>
    <t xml:space="preserve">VIA MONTE GRAPPA                        </t>
  </si>
  <si>
    <t xml:space="preserve"> 13301</t>
  </si>
  <si>
    <t xml:space="preserve">VIA MONTE NERO                          </t>
  </si>
  <si>
    <t xml:space="preserve"> 13705</t>
  </si>
  <si>
    <t xml:space="preserve">VIA VINCENZO MONTI                      </t>
  </si>
  <si>
    <t xml:space="preserve"> 14906</t>
  </si>
  <si>
    <t xml:space="preserve">VIA PALERMO                             </t>
  </si>
  <si>
    <t xml:space="preserve"> 15004</t>
  </si>
  <si>
    <t xml:space="preserve">VIA PARMA                               </t>
  </si>
  <si>
    <t xml:space="preserve"> 15400</t>
  </si>
  <si>
    <t xml:space="preserve">VIA SILVIO PELLICO                      </t>
  </si>
  <si>
    <t xml:space="preserve"> 15703</t>
  </si>
  <si>
    <t xml:space="preserve">VIA FRANCESCO PETRARCA                  </t>
  </si>
  <si>
    <t xml:space="preserve"> 15905</t>
  </si>
  <si>
    <t xml:space="preserve">VIA FRATELLI PICARDI                    </t>
  </si>
  <si>
    <t xml:space="preserve"> 16005</t>
  </si>
  <si>
    <t xml:space="preserve">VIA LUIGI PIRANDELLO                    </t>
  </si>
  <si>
    <t xml:space="preserve"> 16401</t>
  </si>
  <si>
    <t xml:space="preserve">VIA PODGORA                             </t>
  </si>
  <si>
    <t xml:space="preserve"> 16456</t>
  </si>
  <si>
    <t xml:space="preserve">VIA AMILCARE PONCHIELLI                 </t>
  </si>
  <si>
    <t xml:space="preserve"> 16601</t>
  </si>
  <si>
    <t xml:space="preserve">PIAZZA PRIMO MAGGIO                     </t>
  </si>
  <si>
    <t xml:space="preserve"> 16702</t>
  </si>
  <si>
    <t xml:space="preserve">VIA GIACOMO PUCCINI                     </t>
  </si>
  <si>
    <t xml:space="preserve"> 18902</t>
  </si>
  <si>
    <t xml:space="preserve">VIA SARDEGNA                            </t>
  </si>
  <si>
    <t xml:space="preserve"> 19404</t>
  </si>
  <si>
    <t xml:space="preserve">VIA SICILIA                             </t>
  </si>
  <si>
    <t xml:space="preserve"> 20002</t>
  </si>
  <si>
    <t xml:space="preserve">VIA TORQUATO TASSO                      </t>
  </si>
  <si>
    <t xml:space="preserve"> 20305</t>
  </si>
  <si>
    <t xml:space="preserve">VIA TIMAVO                              </t>
  </si>
  <si>
    <t xml:space="preserve"> 20709</t>
  </si>
  <si>
    <t xml:space="preserve">VIA ENRICO TOTI                         </t>
  </si>
  <si>
    <t xml:space="preserve"> 21607</t>
  </si>
  <si>
    <t xml:space="preserve">VIA GIOVANNI VERGA                      </t>
  </si>
  <si>
    <t xml:space="preserve"> 22303</t>
  </si>
  <si>
    <t xml:space="preserve">VIA ZARA                                </t>
  </si>
  <si>
    <t xml:space="preserve">   202</t>
  </si>
  <si>
    <t xml:space="preserve">VIA ACCIAIERIE                          </t>
  </si>
  <si>
    <t xml:space="preserve">   303</t>
  </si>
  <si>
    <t xml:space="preserve">VIA ADAMELLO                            </t>
  </si>
  <si>
    <t xml:space="preserve">   505</t>
  </si>
  <si>
    <t xml:space="preserve">VIA ADIGE                               </t>
  </si>
  <si>
    <t xml:space="preserve">  2301</t>
  </si>
  <si>
    <t xml:space="preserve">VIA BRUNO BUOZZI                        </t>
  </si>
  <si>
    <t xml:space="preserve">  2503</t>
  </si>
  <si>
    <t xml:space="preserve">VIA LUIGI CADORNA                       </t>
  </si>
  <si>
    <t xml:space="preserve">  2604</t>
  </si>
  <si>
    <t xml:space="preserve">VIA FRATELLI CAIROLI                    </t>
  </si>
  <si>
    <t xml:space="preserve">  2806</t>
  </si>
  <si>
    <t xml:space="preserve">VIA RODOLFO CAMAGNI                     </t>
  </si>
  <si>
    <t xml:space="preserve">  3300</t>
  </si>
  <si>
    <t xml:space="preserve">VIA GENERALE ANTONIO CANTORE            </t>
  </si>
  <si>
    <t xml:space="preserve">  3805</t>
  </si>
  <si>
    <t xml:space="preserve">VIA GUIDO CAVALCANTI                    </t>
  </si>
  <si>
    <t xml:space="preserve">  3906</t>
  </si>
  <si>
    <t xml:space="preserve">VIA FELICE CAVALLOTTI                   </t>
  </si>
  <si>
    <t xml:space="preserve">  4004</t>
  </si>
  <si>
    <t xml:space="preserve">VIA CAMILLO BENSO DI CAVOUR             </t>
  </si>
  <si>
    <t xml:space="preserve">  4202</t>
  </si>
  <si>
    <t xml:space="preserve">VIA CESARE DA SESTO                     </t>
  </si>
  <si>
    <t xml:space="preserve">  5005</t>
  </si>
  <si>
    <t xml:space="preserve">VIA COMO                                </t>
  </si>
  <si>
    <t xml:space="preserve">  5302</t>
  </si>
  <si>
    <t xml:space="preserve">VIA ANDREA COSTA                        </t>
  </si>
  <si>
    <t xml:space="preserve">  5601</t>
  </si>
  <si>
    <t xml:space="preserve">VIA BENEDETTO CROCE                     </t>
  </si>
  <si>
    <t xml:space="preserve">  5702</t>
  </si>
  <si>
    <t xml:space="preserve">VIA EUGENIO CURIEL                      </t>
  </si>
  <si>
    <t xml:space="preserve">  5896</t>
  </si>
  <si>
    <t xml:space="preserve">GALLERIA DANTE ALIGHIERI                </t>
  </si>
  <si>
    <t xml:space="preserve">  5904</t>
  </si>
  <si>
    <t xml:space="preserve">VIA DANTE ALIGHIERI                     </t>
  </si>
  <si>
    <t xml:space="preserve">  6006</t>
  </si>
  <si>
    <t xml:space="preserve">VIA SANTA GIOVANNA D'ARCO               </t>
  </si>
  <si>
    <t xml:space="preserve">  6303</t>
  </si>
  <si>
    <t xml:space="preserve">VIA RENZO DEL RICCIO                    </t>
  </si>
  <si>
    <t xml:space="preserve">  6402</t>
  </si>
  <si>
    <t xml:space="preserve">PIAZZA GENERALE ARMANDO DIAZ            </t>
  </si>
  <si>
    <t xml:space="preserve">  6701</t>
  </si>
  <si>
    <t xml:space="preserve">VIALE THOMAS ALVA EDISON                </t>
  </si>
  <si>
    <t xml:space="preserve">  6802</t>
  </si>
  <si>
    <t xml:space="preserve">VIA GIORGIO ENRICO FALCK                </t>
  </si>
  <si>
    <t xml:space="preserve">  7007</t>
  </si>
  <si>
    <t xml:space="preserve">PIAZZA FEDERICO FARUFFINI               </t>
  </si>
  <si>
    <t xml:space="preserve">  7106</t>
  </si>
  <si>
    <t xml:space="preserve">VIA ENRICO FERMI                        </t>
  </si>
  <si>
    <t xml:space="preserve">  7502</t>
  </si>
  <si>
    <t xml:space="preserve">VIA DOMENICO FIORANI                    </t>
  </si>
  <si>
    <t xml:space="preserve">  7700</t>
  </si>
  <si>
    <t xml:space="preserve">VIA FIUME                               </t>
  </si>
  <si>
    <t xml:space="preserve">  7801</t>
  </si>
  <si>
    <t xml:space="preserve">VIA UMBERTO FOGAGNOLO                   </t>
  </si>
  <si>
    <t xml:space="preserve">  8602</t>
  </si>
  <si>
    <t xml:space="preserve">VIA GIUSEPPE GARIBALDI                  </t>
  </si>
  <si>
    <t xml:space="preserve">  8800</t>
  </si>
  <si>
    <t xml:space="preserve">VIA DEI GIARDINI                        </t>
  </si>
  <si>
    <t xml:space="preserve">  9108</t>
  </si>
  <si>
    <t xml:space="preserve">VIA GORIZIA                             </t>
  </si>
  <si>
    <t xml:space="preserve">  9405</t>
  </si>
  <si>
    <t xml:space="preserve">VIA ISONZO                              </t>
  </si>
  <si>
    <t xml:space="preserve">  9504</t>
  </si>
  <si>
    <t xml:space="preserve">VIALE ITALIA                            </t>
  </si>
  <si>
    <t xml:space="preserve">  9559</t>
  </si>
  <si>
    <t xml:space="preserve">VIA FELICE LACERRA                      </t>
  </si>
  <si>
    <t xml:space="preserve">  9658</t>
  </si>
  <si>
    <t xml:space="preserve">LARGO ALFONSO LAMARMORA                 </t>
  </si>
  <si>
    <t xml:space="preserve">  9779</t>
  </si>
  <si>
    <t xml:space="preserve">PIAZZA DEL LAVORO                       </t>
  </si>
  <si>
    <t xml:space="preserve">  9900</t>
  </si>
  <si>
    <t xml:space="preserve">VIA GILBERTO LEVI                       </t>
  </si>
  <si>
    <t xml:space="preserve"> 11000</t>
  </si>
  <si>
    <t xml:space="preserve">VIA ALESSANDRO MANZONI                  </t>
  </si>
  <si>
    <t xml:space="preserve"> 11202</t>
  </si>
  <si>
    <t xml:space="preserve">VIALE ERCOLE MARELLI                    </t>
  </si>
  <si>
    <t xml:space="preserve"> 11253</t>
  </si>
  <si>
    <t xml:space="preserve">PIAZZA MARINAI D'ITALIA                 </t>
  </si>
  <si>
    <t xml:space="preserve"> 11404</t>
  </si>
  <si>
    <t xml:space="preserve">VIA MARSALA                             </t>
  </si>
  <si>
    <t xml:space="preserve"> 11909</t>
  </si>
  <si>
    <t xml:space="preserve">VIA GIUSEPPE MAZZINI                    </t>
  </si>
  <si>
    <t xml:space="preserve"> 12403</t>
  </si>
  <si>
    <t xml:space="preserve">VIA DEI MILLE                           </t>
  </si>
  <si>
    <t xml:space="preserve"> 12605</t>
  </si>
  <si>
    <t xml:space="preserve">VIA DON GIOVANNI MINZONI                </t>
  </si>
  <si>
    <t xml:space="preserve"> 12706</t>
  </si>
  <si>
    <t xml:space="preserve">VIA MODENA                              </t>
  </si>
  <si>
    <t xml:space="preserve"> 12908</t>
  </si>
  <si>
    <t xml:space="preserve">VIA MONFALCONE                          </t>
  </si>
  <si>
    <t xml:space="preserve"> 13402</t>
  </si>
  <si>
    <t xml:space="preserve">VIA MONTE SABOTINO                      </t>
  </si>
  <si>
    <t xml:space="preserve"> 13503</t>
  </si>
  <si>
    <t xml:space="preserve">VIA MONTE SAN MICHELE                   </t>
  </si>
  <si>
    <t xml:space="preserve"> 14102</t>
  </si>
  <si>
    <t xml:space="preserve">VIA LUDOVICO MURATORI                   </t>
  </si>
  <si>
    <t xml:space="preserve"> 14502</t>
  </si>
  <si>
    <t xml:space="preserve">VIA GUGLIELMO OBERDAN                   </t>
  </si>
  <si>
    <t xml:space="preserve"> 14603</t>
  </si>
  <si>
    <t xml:space="preserve">VIA BARNABA ORIANI                      </t>
  </si>
  <si>
    <t xml:space="preserve"> 14704</t>
  </si>
  <si>
    <t xml:space="preserve">VIA OSLAVIA                             </t>
  </si>
  <si>
    <t xml:space="preserve"> 15602</t>
  </si>
  <si>
    <t xml:space="preserve">PIAZZA DON LUIGI PETAZZI                </t>
  </si>
  <si>
    <t xml:space="preserve"> 15804</t>
  </si>
  <si>
    <t xml:space="preserve">VIA PIAVE                               </t>
  </si>
  <si>
    <t xml:space="preserve"> 16803</t>
  </si>
  <si>
    <t xml:space="preserve">VIA PURICELLI GUERRA                    </t>
  </si>
  <si>
    <t xml:space="preserve"> 17006</t>
  </si>
  <si>
    <t xml:space="preserve">VIA GIOVANNI RABINO                     </t>
  </si>
  <si>
    <t xml:space="preserve"> 17105</t>
  </si>
  <si>
    <t xml:space="preserve">VIA PADRE ERNESTO RAVASI                </t>
  </si>
  <si>
    <t xml:space="preserve"> 17303</t>
  </si>
  <si>
    <t xml:space="preserve">PIAZZA DELLA RESISTENZA                 </t>
  </si>
  <si>
    <t xml:space="preserve"> 18007</t>
  </si>
  <si>
    <t xml:space="preserve">VIA SAGRADO                             </t>
  </si>
  <si>
    <t xml:space="preserve"> 18106</t>
  </si>
  <si>
    <t xml:space="preserve">VIA GAETANO SALVEMINI                   </t>
  </si>
  <si>
    <t xml:space="preserve"> 18151</t>
  </si>
  <si>
    <t xml:space="preserve">VIA SAN CLEMENTE                        </t>
  </si>
  <si>
    <t xml:space="preserve"> 18403</t>
  </si>
  <si>
    <t xml:space="preserve">VIA SAN MARCO                           </t>
  </si>
  <si>
    <t xml:space="preserve"> 18700</t>
  </si>
  <si>
    <t xml:space="preserve">VIA SANTA LUCIA                         </t>
  </si>
  <si>
    <t xml:space="preserve"> 19206</t>
  </si>
  <si>
    <t xml:space="preserve">VIA TINO SAVI                           </t>
  </si>
  <si>
    <t xml:space="preserve"> 19800</t>
  </si>
  <si>
    <t xml:space="preserve">VIA ANTONIO STOPPANI                    </t>
  </si>
  <si>
    <t xml:space="preserve"> 20406</t>
  </si>
  <si>
    <t xml:space="preserve">VIA TOLMINO                             </t>
  </si>
  <si>
    <t xml:space="preserve"> 20507</t>
  </si>
  <si>
    <t xml:space="preserve">VIA TONALE                              </t>
  </si>
  <si>
    <t xml:space="preserve"> 20608</t>
  </si>
  <si>
    <t xml:space="preserve">VIA TORINO                              </t>
  </si>
  <si>
    <t xml:space="preserve"> 21001</t>
  </si>
  <si>
    <t xml:space="preserve">VIA VALDIMAGNA                          </t>
  </si>
  <si>
    <t xml:space="preserve"> 21200</t>
  </si>
  <si>
    <t xml:space="preserve">PIAZZA UNDICI SETTEMBRE                 </t>
  </si>
  <si>
    <t xml:space="preserve"> 21405</t>
  </si>
  <si>
    <t xml:space="preserve">VIA VENTIQUATTRO MAGGIO                 </t>
  </si>
  <si>
    <t xml:space="preserve"> 21506</t>
  </si>
  <si>
    <t xml:space="preserve">VIA GIUSEPPE VERDI                      </t>
  </si>
  <si>
    <t xml:space="preserve"> 21809</t>
  </si>
  <si>
    <t xml:space="preserve">VIA ANGELO VILLA                        </t>
  </si>
  <si>
    <t xml:space="preserve"> 21900</t>
  </si>
  <si>
    <t xml:space="preserve">VIA EUGENIO VILLORESI                   </t>
  </si>
  <si>
    <t xml:space="preserve"> 22000</t>
  </si>
  <si>
    <t xml:space="preserve">VIA VITTORIO VENETO                     </t>
  </si>
  <si>
    <t xml:space="preserve"> 22202</t>
  </si>
  <si>
    <t xml:space="preserve">VIA ALESSANDRO VOLTA                    </t>
  </si>
  <si>
    <t xml:space="preserve"> 31506</t>
  </si>
  <si>
    <t xml:space="preserve">VIA PAPA GIOVANNI VENTITREESIMO         </t>
  </si>
  <si>
    <t xml:space="preserve"> 31608</t>
  </si>
  <si>
    <t xml:space="preserve">PIAZZA INDRO MONTANELLI                 </t>
  </si>
  <si>
    <t xml:space="preserve">   404</t>
  </si>
  <si>
    <t xml:space="preserve">VIA ADDA                                </t>
  </si>
  <si>
    <t xml:space="preserve">   909</t>
  </si>
  <si>
    <t xml:space="preserve">VIA ARNO                                </t>
  </si>
  <si>
    <t xml:space="preserve">  2402</t>
  </si>
  <si>
    <t xml:space="preserve">VIA CADORE                              </t>
  </si>
  <si>
    <t xml:space="preserve">  2907</t>
  </si>
  <si>
    <t xml:space="preserve">VIA TOMMASO CAMPANELLA                  </t>
  </si>
  <si>
    <t xml:space="preserve">  3201</t>
  </si>
  <si>
    <t xml:space="preserve">VIA NATALE CANDUCCI                     </t>
  </si>
  <si>
    <t xml:space="preserve">  6204</t>
  </si>
  <si>
    <t xml:space="preserve">VIA PANTALEO DE CANDIA                  </t>
  </si>
  <si>
    <t xml:space="preserve">  8206</t>
  </si>
  <si>
    <t xml:space="preserve">VIA FRIULI                              </t>
  </si>
  <si>
    <t xml:space="preserve">  8503</t>
  </si>
  <si>
    <t xml:space="preserve">PIAZZA TEODORO GALLI                    </t>
  </si>
  <si>
    <t xml:space="preserve">  9702</t>
  </si>
  <si>
    <t xml:space="preserve">VIA LAMBRO                              </t>
  </si>
  <si>
    <t xml:space="preserve"> 10304</t>
  </si>
  <si>
    <t xml:space="preserve">VIA CESARE LORENZI                      </t>
  </si>
  <si>
    <t xml:space="preserve"> 12100</t>
  </si>
  <si>
    <t xml:space="preserve">VIA LUCIANO MIGLIORINI                  </t>
  </si>
  <si>
    <t xml:space="preserve"> 12504</t>
  </si>
  <si>
    <t xml:space="preserve">VIA MINCIO                              </t>
  </si>
  <si>
    <t xml:space="preserve"> 14003</t>
  </si>
  <si>
    <t xml:space="preserve">VIA MUGGIASCA                           </t>
  </si>
  <si>
    <t xml:space="preserve"> 15501</t>
  </si>
  <si>
    <t xml:space="preserve">VIA PELUCCA                             </t>
  </si>
  <si>
    <t xml:space="preserve"> 17701</t>
  </si>
  <si>
    <t xml:space="preserve">VIA GIOACCHINO ROSSINI                  </t>
  </si>
  <si>
    <t xml:space="preserve"> 18601</t>
  </si>
  <si>
    <t xml:space="preserve">VIA SAN MAURIZIO AL LAMBRO              </t>
  </si>
  <si>
    <t xml:space="preserve"> 19901</t>
  </si>
  <si>
    <t xml:space="preserve">VIA TAGLIAMENTO                         </t>
  </si>
  <si>
    <t xml:space="preserve"> 20103</t>
  </si>
  <si>
    <t xml:space="preserve">VIA TEVERE                              </t>
  </si>
  <si>
    <t xml:space="preserve"> 20800</t>
  </si>
  <si>
    <t xml:space="preserve">VIA TRENTO                              </t>
  </si>
  <si>
    <t xml:space="preserve"> 22101</t>
  </si>
  <si>
    <t xml:space="preserve">VIA VOBARNO                             </t>
  </si>
  <si>
    <t xml:space="preserve"> 31623</t>
  </si>
  <si>
    <t xml:space="preserve">VIA MARTIRI DELLE FOIBE                 </t>
  </si>
  <si>
    <t xml:space="preserve">   770</t>
  </si>
  <si>
    <t xml:space="preserve">VIA ARCHIMEDE                           </t>
  </si>
  <si>
    <t xml:space="preserve">  3102</t>
  </si>
  <si>
    <t xml:space="preserve">VIA CAMPESTRE                           </t>
  </si>
  <si>
    <t xml:space="preserve">  3603</t>
  </si>
  <si>
    <t xml:space="preserve">VIA CATANIA                             </t>
  </si>
  <si>
    <t xml:space="preserve">  4400</t>
  </si>
  <si>
    <t xml:space="preserve">PIAZZA DELLA CHIESA                     </t>
  </si>
  <si>
    <t xml:space="preserve">  4501</t>
  </si>
  <si>
    <t xml:space="preserve">VIA GIOVANNI CHIVERNI                   </t>
  </si>
  <si>
    <t xml:space="preserve">  4602</t>
  </si>
  <si>
    <t xml:space="preserve">VIA CIMITERO                            </t>
  </si>
  <si>
    <t xml:space="preserve">  5171</t>
  </si>
  <si>
    <t xml:space="preserve">VIA NICCOLO' COPERNICO                  </t>
  </si>
  <si>
    <t xml:space="preserve">  5401</t>
  </si>
  <si>
    <t xml:space="preserve">VIA SAN GIUSEPPE COTTOLENGO             </t>
  </si>
  <si>
    <t xml:space="preserve">  5500</t>
  </si>
  <si>
    <t xml:space="preserve">VIA PER CRESCENZAGO                     </t>
  </si>
  <si>
    <t xml:space="preserve">  5654</t>
  </si>
  <si>
    <t xml:space="preserve">VIA MARIE CURIE                         </t>
  </si>
  <si>
    <t xml:space="preserve">  6501</t>
  </si>
  <si>
    <t xml:space="preserve">VIA FRATELLI DI DIO                     </t>
  </si>
  <si>
    <t xml:space="preserve">  6600</t>
  </si>
  <si>
    <t xml:space="preserve">VIA GIUSEPPE DI VITTORIO                </t>
  </si>
  <si>
    <t xml:space="preserve">  7205</t>
  </si>
  <si>
    <t xml:space="preserve">VIA FERRARA                             </t>
  </si>
  <si>
    <t xml:space="preserve">  7902</t>
  </si>
  <si>
    <t xml:space="preserve">VIA FORLI'                              </t>
  </si>
  <si>
    <t xml:space="preserve">  8107</t>
  </si>
  <si>
    <t xml:space="preserve">VIA FOSSE ARDEATINE                     </t>
  </si>
  <si>
    <t xml:space="preserve">  9252</t>
  </si>
  <si>
    <t xml:space="preserve">VIA ACHILLE GRANDI                      </t>
  </si>
  <si>
    <t xml:space="preserve"> 10102</t>
  </si>
  <si>
    <t xml:space="preserve">VIA LIVORNO                             </t>
  </si>
  <si>
    <t xml:space="preserve"> 10203</t>
  </si>
  <si>
    <t xml:space="preserve">VIA LOMBARDIA                           </t>
  </si>
  <si>
    <t xml:space="preserve"> 10506</t>
  </si>
  <si>
    <t xml:space="preserve">VIA MADONNA DEL BOSCO                   </t>
  </si>
  <si>
    <t xml:space="preserve"> 10607</t>
  </si>
  <si>
    <t xml:space="preserve">VIA ANTONIO MAFFI                       </t>
  </si>
  <si>
    <t xml:space="preserve"> 10753</t>
  </si>
  <si>
    <t xml:space="preserve">VIA DANIELE MANIN                       </t>
  </si>
  <si>
    <t xml:space="preserve"> 10809</t>
  </si>
  <si>
    <t xml:space="preserve">VIA MANTOVA                             </t>
  </si>
  <si>
    <t xml:space="preserve"> 10900</t>
  </si>
  <si>
    <t xml:space="preserve">VIA RUTILIO E VALIDIO MANTOVANI         </t>
  </si>
  <si>
    <t xml:space="preserve"> 11505</t>
  </si>
  <si>
    <t xml:space="preserve">VIA MARTESANA                           </t>
  </si>
  <si>
    <t xml:space="preserve"> 11651</t>
  </si>
  <si>
    <t xml:space="preserve">VIA CARLO MARX                          </t>
  </si>
  <si>
    <t xml:space="preserve"> 11671</t>
  </si>
  <si>
    <t xml:space="preserve">VIA MARZABOTTO                          </t>
  </si>
  <si>
    <t xml:space="preserve"> 12302</t>
  </si>
  <si>
    <t xml:space="preserve">VIA MILANO                              </t>
  </si>
  <si>
    <t xml:space="preserve"> 12807</t>
  </si>
  <si>
    <t xml:space="preserve">VIA MOLINO TUONO                        </t>
  </si>
  <si>
    <t xml:space="preserve"> 14805</t>
  </si>
  <si>
    <t xml:space="preserve">VIA PACE                                </t>
  </si>
  <si>
    <t xml:space="preserve"> 15103</t>
  </si>
  <si>
    <t xml:space="preserve">VIA PARPAGLIONA                         </t>
  </si>
  <si>
    <t xml:space="preserve"> 16104</t>
  </si>
  <si>
    <t xml:space="preserve">VIA PISA                                </t>
  </si>
  <si>
    <t xml:space="preserve"> 17402</t>
  </si>
  <si>
    <t xml:space="preserve">VIALE RIMEMBRANZE                       </t>
  </si>
  <si>
    <t xml:space="preserve"> 17941</t>
  </si>
  <si>
    <t xml:space="preserve">VIA NICOLA SACCO E BARTOLOMEO VANZETTI  </t>
  </si>
  <si>
    <t xml:space="preserve"> 19305</t>
  </si>
  <si>
    <t xml:space="preserve">VIA SAVONA                              </t>
  </si>
  <si>
    <t xml:space="preserve"> 19602</t>
  </si>
  <si>
    <t xml:space="preserve">VIA PASQUALE SOTTOCORNO                 </t>
  </si>
  <si>
    <t xml:space="preserve"> 19701</t>
  </si>
  <si>
    <t xml:space="preserve">VIALE SPAGNA                            </t>
  </si>
  <si>
    <t xml:space="preserve"> 21708</t>
  </si>
  <si>
    <t xml:space="preserve">VIA VERONA                              </t>
  </si>
  <si>
    <t xml:space="preserve"> 22176</t>
  </si>
  <si>
    <t xml:space="preserve">VIA VOLONTARI DEL SANGUE                </t>
  </si>
  <si>
    <t xml:space="preserve"> 31625</t>
  </si>
  <si>
    <t xml:space="preserve">VIA GAETANO LOVATI                      </t>
  </si>
  <si>
    <t>Uniti civilmente</t>
  </si>
  <si>
    <t>Ex uniti civilmente scioglimento unione</t>
  </si>
  <si>
    <t>Ex uniti civilmente decesso partner</t>
  </si>
  <si>
    <t>Unite civilmente</t>
  </si>
  <si>
    <t>Ex unite civilmente scioglimento unione</t>
  </si>
  <si>
    <t>Ex unite civilmente decesso partner</t>
  </si>
  <si>
    <t xml:space="preserve">PIAZZETTA DEL VILLAGGIO FALCK                </t>
  </si>
  <si>
    <t>POPOLAZIONE RESIDENTE CALCOLATA AL 01/01/2018</t>
  </si>
  <si>
    <t>POPOLAZIONE RESIDENTE CALCOLATA AL 31/12/2018</t>
  </si>
  <si>
    <t>SITUAZIONE ANAGRAFICA AL 31/12/2018</t>
  </si>
  <si>
    <t>N° convivenze anagrafiche (ex Art 5 Dpr 223/1989)</t>
  </si>
  <si>
    <t>N° convivenze di fatto (ai sensi della legge n.76/2016)</t>
  </si>
  <si>
    <t>Popolazione femminile residente per classe d'età e stato civile al 31 dicembre 2018</t>
  </si>
  <si>
    <t>Popolazione residente per classe d'età al 31 dicembre 2018</t>
  </si>
  <si>
    <t>Popolazione maschile residente per classe d'età e stato civile al 31 dicembre 2018</t>
  </si>
  <si>
    <t>Movimento e calcolo della popolazione residente per sesso al 31 dicembre 2018</t>
  </si>
  <si>
    <t>Popolazione residente per sesso e classe d'età  al 31 dicembre 2018</t>
  </si>
  <si>
    <t>Popolazione residente per sesso e quartiere al 31 dicembre 2018</t>
  </si>
  <si>
    <t>Popolazione residente per sesso, quartiere e stato civile al 31 dicembre 2018</t>
  </si>
  <si>
    <t>Popolazione residente per classe d'età e quartiere al 31 dicembre 2018</t>
  </si>
  <si>
    <t>Popolazione maschile residente per classe d'età, stato civile e quartiere al 31 dicembre 2018</t>
  </si>
  <si>
    <t>Popolazione femminile residente per classe d'età, stato civile e quartiere al 31 dicembre 2018</t>
  </si>
  <si>
    <t>al 31 dicembre 2018</t>
  </si>
  <si>
    <t>Numero famiglie e residenti per quartiere e via al 31 dicembre 2018</t>
  </si>
  <si>
    <t xml:space="preserve">VIA PIERINO PELUCCHI           </t>
  </si>
  <si>
    <t xml:space="preserve">VIA CONCORDIA                  </t>
  </si>
  <si>
    <t>Numero famiglie e residenti per quartiere al 31 dicembre 2018</t>
  </si>
  <si>
    <t>N° residenti</t>
  </si>
  <si>
    <t>Numero famigli e residenti per quartiere al 31 dicembre 2018</t>
  </si>
  <si>
    <t>Numero famigli e residenti per quartiere e via al 31 dicembre 2018</t>
  </si>
  <si>
    <t>Numero di famiglie residenti suddivise per composizione familiare al 31 dicembre 2018</t>
  </si>
  <si>
    <t>Popolazione residente per classi di età e quartiere al 31 dicembre 2018</t>
  </si>
  <si>
    <t>NB) I report sono elaborati partendo dal dato sulla situazione anagrafica della popolazione al 31/12/2018</t>
  </si>
  <si>
    <t>* il report fa riferimento ai dati sulla popolazione residente riportati nel modello Istat P2</t>
  </si>
  <si>
    <t>Popolazione residente per sesso al 31dicembre 2018 - Modello Istat P2*</t>
  </si>
  <si>
    <t>Fonte: Modello ISTAT P2</t>
  </si>
  <si>
    <t>Fonte: Ufficio di Statistica dei Comuni di riferimento</t>
  </si>
  <si>
    <t>Sesto San Giovanni</t>
  </si>
  <si>
    <t xml:space="preserve">Monza    </t>
  </si>
  <si>
    <t>Cologno Monzese</t>
  </si>
  <si>
    <t>Brugherio</t>
  </si>
  <si>
    <t>Cinisello Balsamo</t>
  </si>
  <si>
    <t xml:space="preserve">Bresso   </t>
  </si>
  <si>
    <t>Milano</t>
  </si>
  <si>
    <t>Provincia Milano</t>
  </si>
  <si>
    <t xml:space="preserve">Popolazione residente per sesso in confronto con i comuni limitrofi </t>
  </si>
  <si>
    <t>Popolazione residente per sesso in confronto con i comuni limitrofi al 31 dicembre 2018</t>
  </si>
  <si>
    <t>Elenco dei report sulla popolazione residente nel Comune di Sesto San Giovanni al 31 dicembre 2018</t>
  </si>
  <si>
    <t>Numero di famiglie residenti suddivise per composizione familiare</t>
  </si>
  <si>
    <t>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</si>
</sst>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1" formatCode="_-* #,##0.00_-;\-* #,##0.00_-;_-* &quot;-&quot;??_-;_-@_-"/>
    <numFmt numFmtId="177" formatCode="_-* #,##0_-;\-* #,##0_-;_-* &quot;-&quot;??_-;_-@_-"/>
    <numFmt numFmtId="192" formatCode="#,##0;[Red]#,##0"/>
    <numFmt numFmtId="194" formatCode="_-* #,##0_-;\-* #,##0_-;_-* \-??_-;_-@_-"/>
  </numFmts>
  <fonts count="26" x14ac:knownFonts="1">
    <font>
      <sz val="10"/>
      <name val="Century Gothic"/>
    </font>
    <font>
      <sz val="10"/>
      <name val="Century Gothic"/>
    </font>
    <font>
      <sz val="8"/>
      <name val="Century Gothic"/>
      <family val="2"/>
    </font>
    <font>
      <sz val="10"/>
      <color indexed="8"/>
      <name val="Arial"/>
      <family val="2"/>
    </font>
    <font>
      <b/>
      <sz val="12"/>
      <color indexed="62"/>
      <name val="Century Gothic"/>
      <family val="2"/>
    </font>
    <font>
      <sz val="10"/>
      <color indexed="62"/>
      <name val="Century Gothic"/>
      <family val="2"/>
    </font>
    <font>
      <b/>
      <sz val="10"/>
      <color indexed="62"/>
      <name val="Century Gothic"/>
      <family val="2"/>
    </font>
    <font>
      <sz val="14"/>
      <color indexed="9"/>
      <name val="Century Gothic"/>
      <family val="2"/>
    </font>
    <font>
      <b/>
      <sz val="10"/>
      <name val="Century Gothic"/>
      <family val="2"/>
    </font>
    <font>
      <sz val="10"/>
      <name val="Arial"/>
      <family val="2"/>
    </font>
    <font>
      <sz val="10"/>
      <name val="Century Gothic"/>
      <family val="2"/>
    </font>
    <font>
      <b/>
      <sz val="14"/>
      <name val="Century Gothic"/>
      <family val="2"/>
    </font>
    <font>
      <sz val="14"/>
      <name val="Century Gothic"/>
      <family val="2"/>
    </font>
    <font>
      <b/>
      <sz val="8"/>
      <name val="Century Gothic"/>
      <family val="2"/>
    </font>
    <font>
      <b/>
      <sz val="12"/>
      <name val="Century Gothic"/>
      <family val="2"/>
    </font>
    <font>
      <b/>
      <sz val="14"/>
      <color indexed="62"/>
      <name val="Century Gothic"/>
      <family val="2"/>
    </font>
    <font>
      <sz val="12"/>
      <color indexed="9"/>
      <name val="Century Gothic"/>
      <family val="2"/>
    </font>
    <font>
      <i/>
      <sz val="10"/>
      <name val="Century Gothic"/>
      <family val="2"/>
    </font>
    <font>
      <sz val="12"/>
      <name val="Century Gothic"/>
      <family val="2"/>
    </font>
    <font>
      <sz val="10"/>
      <color theme="0"/>
      <name val="Century Gothic"/>
      <family val="2"/>
    </font>
    <font>
      <b/>
      <sz val="10"/>
      <color theme="0"/>
      <name val="Century Gothic"/>
      <family val="2"/>
    </font>
    <font>
      <b/>
      <sz val="10.8"/>
      <color rgb="FF000000"/>
      <name val="Century Gothic"/>
      <family val="2"/>
    </font>
    <font>
      <b/>
      <sz val="10"/>
      <color rgb="FFFF0000"/>
      <name val="Century Gothic"/>
      <family val="2"/>
    </font>
    <font>
      <sz val="10"/>
      <color theme="0"/>
      <name val="Arial"/>
      <family val="2"/>
    </font>
    <font>
      <b/>
      <sz val="10"/>
      <color theme="3"/>
      <name val="Century Gothic"/>
      <family val="2"/>
    </font>
    <font>
      <sz val="10"/>
      <color theme="3"/>
      <name val="Century Gothic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indexed="2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171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9" fillId="0" borderId="0"/>
    <xf numFmtId="9" fontId="1" fillId="0" borderId="0" applyFont="0" applyFill="0" applyBorder="0" applyAlignment="0" applyProtection="0"/>
  </cellStyleXfs>
  <cellXfs count="192">
    <xf numFmtId="0" fontId="0" fillId="0" borderId="0" xfId="0"/>
    <xf numFmtId="0" fontId="5" fillId="0" borderId="0" xfId="0" applyFont="1" applyFill="1"/>
    <xf numFmtId="0" fontId="5" fillId="0" borderId="0" xfId="0" applyFont="1"/>
    <xf numFmtId="0" fontId="4" fillId="0" borderId="0" xfId="0" applyFont="1" applyFill="1"/>
    <xf numFmtId="0" fontId="7" fillId="0" borderId="0" xfId="0" applyFont="1" applyFill="1"/>
    <xf numFmtId="0" fontId="7" fillId="0" borderId="0" xfId="0" applyFont="1"/>
    <xf numFmtId="0" fontId="8" fillId="0" borderId="0" xfId="0" applyFont="1"/>
    <xf numFmtId="0" fontId="6" fillId="0" borderId="0" xfId="0" applyFont="1" applyBorder="1" applyAlignment="1">
      <alignment horizontal="center"/>
    </xf>
    <xf numFmtId="1" fontId="6" fillId="0" borderId="0" xfId="0" applyNumberFormat="1" applyFont="1" applyBorder="1"/>
    <xf numFmtId="0" fontId="0" fillId="0" borderId="0" xfId="0" applyBorder="1"/>
    <xf numFmtId="0" fontId="10" fillId="0" borderId="0" xfId="0" applyFont="1"/>
    <xf numFmtId="0" fontId="21" fillId="0" borderId="0" xfId="0" applyFont="1" applyAlignment="1">
      <alignment horizontal="center" readingOrder="1"/>
    </xf>
    <xf numFmtId="0" fontId="19" fillId="0" borderId="0" xfId="0" applyFont="1"/>
    <xf numFmtId="177" fontId="22" fillId="0" borderId="1" xfId="1" applyNumberFormat="1" applyFont="1" applyFill="1" applyBorder="1" applyAlignment="1">
      <alignment horizontal="right" wrapText="1"/>
    </xf>
    <xf numFmtId="192" fontId="5" fillId="0" borderId="1" xfId="1" applyNumberFormat="1" applyFont="1" applyFill="1" applyBorder="1" applyAlignment="1">
      <alignment horizontal="right" wrapText="1"/>
    </xf>
    <xf numFmtId="177" fontId="19" fillId="0" borderId="0" xfId="1" applyNumberFormat="1" applyFont="1" applyFill="1" applyBorder="1" applyAlignment="1">
      <alignment horizontal="right" wrapText="1"/>
    </xf>
    <xf numFmtId="0" fontId="22" fillId="2" borderId="1" xfId="4" applyFont="1" applyFill="1" applyBorder="1" applyAlignment="1">
      <alignment horizontal="center" vertical="center" wrapText="1"/>
    </xf>
    <xf numFmtId="177" fontId="20" fillId="0" borderId="0" xfId="1" applyNumberFormat="1" applyFont="1" applyFill="1" applyBorder="1" applyAlignment="1">
      <alignment horizontal="center" wrapText="1"/>
    </xf>
    <xf numFmtId="0" fontId="23" fillId="0" borderId="0" xfId="2" applyFont="1" applyFill="1" applyBorder="1" applyAlignment="1">
      <alignment horizontal="center" wrapText="1"/>
    </xf>
    <xf numFmtId="10" fontId="23" fillId="0" borderId="0" xfId="6" applyNumberFormat="1" applyFont="1" applyFill="1" applyBorder="1" applyAlignment="1">
      <alignment horizontal="right" wrapText="1"/>
    </xf>
    <xf numFmtId="0" fontId="20" fillId="0" borderId="0" xfId="0" applyFont="1" applyFill="1" applyBorder="1"/>
    <xf numFmtId="0" fontId="11" fillId="0" borderId="0" xfId="0" applyFont="1" applyFill="1" applyBorder="1"/>
    <xf numFmtId="0" fontId="12" fillId="0" borderId="0" xfId="0" applyFont="1" applyFill="1" applyBorder="1"/>
    <xf numFmtId="0" fontId="12" fillId="0" borderId="0" xfId="0" applyFont="1" applyFill="1"/>
    <xf numFmtId="0" fontId="13" fillId="0" borderId="0" xfId="0" applyFont="1" applyFill="1"/>
    <xf numFmtId="0" fontId="10" fillId="0" borderId="0" xfId="0" applyFont="1" applyFill="1"/>
    <xf numFmtId="0" fontId="14" fillId="0" borderId="0" xfId="0" applyFont="1" applyFill="1"/>
    <xf numFmtId="0" fontId="8" fillId="2" borderId="2" xfId="4" applyFont="1" applyFill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" xfId="4" applyFont="1" applyFill="1" applyBorder="1" applyAlignment="1">
      <alignment horizontal="left" wrapText="1"/>
    </xf>
    <xf numFmtId="177" fontId="10" fillId="0" borderId="1" xfId="1" applyNumberFormat="1" applyFont="1" applyFill="1" applyBorder="1" applyAlignment="1">
      <alignment horizontal="left" wrapText="1"/>
    </xf>
    <xf numFmtId="177" fontId="8" fillId="0" borderId="1" xfId="1" applyNumberFormat="1" applyFont="1" applyFill="1" applyBorder="1" applyAlignment="1">
      <alignment wrapText="1"/>
    </xf>
    <xf numFmtId="0" fontId="8" fillId="0" borderId="3" xfId="4" applyFont="1" applyFill="1" applyBorder="1" applyAlignment="1">
      <alignment horizontal="left" wrapText="1"/>
    </xf>
    <xf numFmtId="0" fontId="8" fillId="0" borderId="1" xfId="0" applyFont="1" applyBorder="1" applyAlignment="1">
      <alignment horizontal="left"/>
    </xf>
    <xf numFmtId="3" fontId="8" fillId="0" borderId="1" xfId="1" applyNumberFormat="1" applyFont="1" applyBorder="1"/>
    <xf numFmtId="3" fontId="8" fillId="0" borderId="1" xfId="1" applyNumberFormat="1" applyFont="1" applyBorder="1" applyAlignment="1"/>
    <xf numFmtId="0" fontId="10" fillId="0" borderId="1" xfId="0" applyFont="1" applyBorder="1" applyAlignment="1">
      <alignment horizontal="left"/>
    </xf>
    <xf numFmtId="10" fontId="10" fillId="0" borderId="1" xfId="6" applyNumberFormat="1" applyFont="1" applyBorder="1"/>
    <xf numFmtId="0" fontId="8" fillId="0" borderId="1" xfId="0" applyFont="1" applyBorder="1" applyAlignment="1">
      <alignment horizontal="center"/>
    </xf>
    <xf numFmtId="1" fontId="8" fillId="0" borderId="1" xfId="0" applyNumberFormat="1" applyFont="1" applyBorder="1" applyAlignment="1">
      <alignment horizontal="center"/>
    </xf>
    <xf numFmtId="0" fontId="15" fillId="0" borderId="0" xfId="0" applyFont="1" applyFill="1"/>
    <xf numFmtId="0" fontId="11" fillId="0" borderId="0" xfId="0" applyFont="1" applyFill="1"/>
    <xf numFmtId="0" fontId="7" fillId="0" borderId="0" xfId="0" applyFont="1" applyFill="1" applyBorder="1"/>
    <xf numFmtId="0" fontId="8" fillId="2" borderId="4" xfId="4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left"/>
    </xf>
    <xf numFmtId="0" fontId="16" fillId="0" borderId="0" xfId="0" applyFont="1"/>
    <xf numFmtId="0" fontId="16" fillId="0" borderId="0" xfId="0" applyFont="1" applyFill="1" applyBorder="1"/>
    <xf numFmtId="0" fontId="16" fillId="0" borderId="0" xfId="0" applyFont="1" applyFill="1"/>
    <xf numFmtId="0" fontId="14" fillId="0" borderId="0" xfId="0" applyFont="1"/>
    <xf numFmtId="0" fontId="10" fillId="0" borderId="0" xfId="0" applyFont="1" applyAlignment="1">
      <alignment horizontal="center" vertical="center"/>
    </xf>
    <xf numFmtId="3" fontId="8" fillId="0" borderId="1" xfId="4" applyNumberFormat="1" applyFont="1" applyFill="1" applyBorder="1" applyAlignment="1">
      <alignment horizontal="right" wrapText="1"/>
    </xf>
    <xf numFmtId="1" fontId="8" fillId="0" borderId="1" xfId="4" applyNumberFormat="1" applyFont="1" applyFill="1" applyBorder="1" applyAlignment="1">
      <alignment horizontal="center" wrapText="1"/>
    </xf>
    <xf numFmtId="49" fontId="8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wrapText="1"/>
    </xf>
    <xf numFmtId="49" fontId="8" fillId="0" borderId="1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wrapText="1"/>
    </xf>
    <xf numFmtId="0" fontId="24" fillId="2" borderId="1" xfId="4" applyFont="1" applyFill="1" applyBorder="1" applyAlignment="1">
      <alignment horizontal="center" vertical="center" wrapText="1"/>
    </xf>
    <xf numFmtId="177" fontId="25" fillId="0" borderId="5" xfId="1" applyNumberFormat="1" applyFont="1" applyFill="1" applyBorder="1" applyAlignment="1">
      <alignment horizontal="right" wrapText="1"/>
    </xf>
    <xf numFmtId="177" fontId="24" fillId="0" borderId="5" xfId="1" applyNumberFormat="1" applyFont="1" applyFill="1" applyBorder="1" applyAlignment="1">
      <alignment horizontal="right" wrapText="1"/>
    </xf>
    <xf numFmtId="0" fontId="12" fillId="0" borderId="0" xfId="0" applyFont="1"/>
    <xf numFmtId="0" fontId="13" fillId="0" borderId="0" xfId="0" applyFont="1"/>
    <xf numFmtId="177" fontId="10" fillId="0" borderId="0" xfId="0" applyNumberFormat="1" applyFont="1"/>
    <xf numFmtId="0" fontId="8" fillId="3" borderId="1" xfId="0" applyFont="1" applyFill="1" applyBorder="1" applyAlignment="1">
      <alignment horizontal="center"/>
    </xf>
    <xf numFmtId="0" fontId="10" fillId="0" borderId="6" xfId="0" applyFont="1" applyBorder="1"/>
    <xf numFmtId="0" fontId="8" fillId="0" borderId="1" xfId="0" applyFont="1" applyFill="1" applyBorder="1"/>
    <xf numFmtId="177" fontId="8" fillId="0" borderId="1" xfId="1" applyNumberFormat="1" applyFont="1" applyFill="1" applyBorder="1" applyAlignment="1"/>
    <xf numFmtId="0" fontId="8" fillId="0" borderId="3" xfId="0" applyFont="1" applyFill="1" applyBorder="1"/>
    <xf numFmtId="0" fontId="17" fillId="0" borderId="6" xfId="0" applyFont="1" applyBorder="1"/>
    <xf numFmtId="0" fontId="17" fillId="0" borderId="7" xfId="0" applyFont="1" applyFill="1" applyBorder="1" applyAlignment="1">
      <alignment horizontal="left" indent="2"/>
    </xf>
    <xf numFmtId="177" fontId="10" fillId="0" borderId="1" xfId="1" applyNumberFormat="1" applyFont="1" applyFill="1" applyBorder="1" applyAlignment="1">
      <alignment horizontal="left" indent="2"/>
    </xf>
    <xf numFmtId="0" fontId="17" fillId="0" borderId="0" xfId="0" applyFont="1" applyFill="1"/>
    <xf numFmtId="0" fontId="17" fillId="0" borderId="0" xfId="0" applyFont="1"/>
    <xf numFmtId="0" fontId="17" fillId="0" borderId="8" xfId="0" applyFont="1" applyFill="1" applyBorder="1" applyAlignment="1">
      <alignment horizontal="left" indent="2"/>
    </xf>
    <xf numFmtId="0" fontId="8" fillId="0" borderId="3" xfId="0" applyFont="1" applyFill="1" applyBorder="1" applyAlignment="1">
      <alignment horizontal="left"/>
    </xf>
    <xf numFmtId="177" fontId="8" fillId="0" borderId="1" xfId="1" applyNumberFormat="1" applyFont="1" applyFill="1" applyBorder="1" applyAlignment="1">
      <alignment horizontal="left" indent="2"/>
    </xf>
    <xf numFmtId="0" fontId="10" fillId="0" borderId="1" xfId="0" applyFont="1" applyFill="1" applyBorder="1" applyAlignment="1">
      <alignment horizontal="right"/>
    </xf>
    <xf numFmtId="0" fontId="17" fillId="0" borderId="6" xfId="0" applyFont="1" applyFill="1" applyBorder="1"/>
    <xf numFmtId="177" fontId="10" fillId="0" borderId="0" xfId="0" applyNumberFormat="1" applyFont="1" applyFill="1"/>
    <xf numFmtId="177" fontId="17" fillId="0" borderId="0" xfId="0" applyNumberFormat="1" applyFont="1" applyFill="1"/>
    <xf numFmtId="0" fontId="10" fillId="0" borderId="1" xfId="0" applyFont="1" applyBorder="1" applyAlignment="1">
      <alignment horizontal="left" wrapText="1"/>
    </xf>
    <xf numFmtId="0" fontId="8" fillId="0" borderId="3" xfId="0" applyFont="1" applyBorder="1"/>
    <xf numFmtId="0" fontId="17" fillId="0" borderId="7" xfId="0" applyFont="1" applyBorder="1" applyAlignment="1">
      <alignment horizontal="left" indent="2"/>
    </xf>
    <xf numFmtId="0" fontId="17" fillId="0" borderId="8" xfId="0" applyFont="1" applyBorder="1" applyAlignment="1">
      <alignment horizontal="left" indent="2"/>
    </xf>
    <xf numFmtId="177" fontId="10" fillId="0" borderId="3" xfId="1" applyNumberFormat="1" applyFont="1" applyFill="1" applyBorder="1" applyAlignment="1">
      <alignment horizontal="left" indent="2"/>
    </xf>
    <xf numFmtId="0" fontId="10" fillId="0" borderId="9" xfId="0" applyFont="1" applyBorder="1"/>
    <xf numFmtId="0" fontId="10" fillId="0" borderId="1" xfId="0" applyFont="1" applyFill="1" applyBorder="1" applyAlignment="1">
      <alignment horizontal="left"/>
    </xf>
    <xf numFmtId="0" fontId="10" fillId="0" borderId="1" xfId="0" applyFont="1" applyBorder="1"/>
    <xf numFmtId="0" fontId="18" fillId="0" borderId="0" xfId="0" applyFont="1"/>
    <xf numFmtId="0" fontId="18" fillId="0" borderId="0" xfId="0" applyFont="1" applyFill="1" applyBorder="1"/>
    <xf numFmtId="0" fontId="18" fillId="0" borderId="0" xfId="0" applyFont="1" applyFill="1"/>
    <xf numFmtId="0" fontId="14" fillId="0" borderId="0" xfId="0" applyFont="1" applyAlignment="1">
      <alignment horizontal="center" readingOrder="1"/>
    </xf>
    <xf numFmtId="0" fontId="8" fillId="0" borderId="0" xfId="0" applyFont="1" applyFill="1"/>
    <xf numFmtId="0" fontId="8" fillId="3" borderId="1" xfId="0" applyFont="1" applyFill="1" applyBorder="1"/>
    <xf numFmtId="177" fontId="8" fillId="0" borderId="1" xfId="1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177" fontId="10" fillId="0" borderId="1" xfId="1" applyNumberFormat="1" applyFont="1" applyBorder="1" applyAlignment="1">
      <alignment horizontal="center"/>
    </xf>
    <xf numFmtId="177" fontId="8" fillId="0" borderId="1" xfId="1" applyNumberFormat="1" applyFont="1" applyBorder="1" applyAlignment="1">
      <alignment horizontal="right"/>
    </xf>
    <xf numFmtId="10" fontId="8" fillId="0" borderId="1" xfId="6" applyNumberFormat="1" applyFont="1" applyBorder="1"/>
    <xf numFmtId="0" fontId="14" fillId="0" borderId="0" xfId="0" applyFont="1" applyFill="1" applyAlignment="1">
      <alignment horizontal="center" readingOrder="1"/>
    </xf>
    <xf numFmtId="177" fontId="8" fillId="0" borderId="0" xfId="0" applyNumberFormat="1" applyFont="1"/>
    <xf numFmtId="0" fontId="9" fillId="0" borderId="0" xfId="5" applyFont="1"/>
    <xf numFmtId="0" fontId="9" fillId="0" borderId="0" xfId="5" applyFont="1" applyAlignment="1">
      <alignment wrapText="1"/>
    </xf>
    <xf numFmtId="0" fontId="8" fillId="3" borderId="3" xfId="5" applyFont="1" applyFill="1" applyBorder="1" applyAlignment="1">
      <alignment horizontal="center" wrapText="1"/>
    </xf>
    <xf numFmtId="0" fontId="8" fillId="3" borderId="1" xfId="5" applyFont="1" applyFill="1" applyBorder="1" applyAlignment="1">
      <alignment horizontal="center" wrapText="1"/>
    </xf>
    <xf numFmtId="0" fontId="10" fillId="0" borderId="10" xfId="0" applyFont="1" applyBorder="1"/>
    <xf numFmtId="0" fontId="10" fillId="0" borderId="10" xfId="0" applyFont="1" applyBorder="1" applyAlignment="1">
      <alignment horizontal="left"/>
    </xf>
    <xf numFmtId="0" fontId="9" fillId="0" borderId="0" xfId="5" applyFont="1" applyFill="1"/>
    <xf numFmtId="0" fontId="10" fillId="0" borderId="3" xfId="5" applyFont="1" applyBorder="1"/>
    <xf numFmtId="0" fontId="10" fillId="0" borderId="1" xfId="5" applyFont="1" applyBorder="1"/>
    <xf numFmtId="177" fontId="8" fillId="0" borderId="1" xfId="0" applyNumberFormat="1" applyFont="1" applyFill="1" applyBorder="1"/>
    <xf numFmtId="177" fontId="0" fillId="0" borderId="1" xfId="1" applyNumberFormat="1" applyFont="1" applyBorder="1"/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177" fontId="10" fillId="0" borderId="1" xfId="1" applyNumberFormat="1" applyFont="1" applyBorder="1"/>
    <xf numFmtId="177" fontId="8" fillId="0" borderId="1" xfId="1" applyNumberFormat="1" applyFont="1" applyBorder="1"/>
    <xf numFmtId="0" fontId="8" fillId="0" borderId="1" xfId="0" applyFont="1" applyBorder="1"/>
    <xf numFmtId="0" fontId="8" fillId="0" borderId="0" xfId="0" applyFont="1" applyFill="1" applyBorder="1" applyAlignment="1"/>
    <xf numFmtId="177" fontId="8" fillId="3" borderId="1" xfId="1" applyNumberFormat="1" applyFont="1" applyFill="1" applyBorder="1" applyAlignment="1">
      <alignment horizontal="center" wrapText="1"/>
    </xf>
    <xf numFmtId="177" fontId="8" fillId="3" borderId="8" xfId="1" applyNumberFormat="1" applyFont="1" applyFill="1" applyBorder="1" applyAlignment="1">
      <alignment horizontal="center" wrapText="1"/>
    </xf>
    <xf numFmtId="177" fontId="8" fillId="3" borderId="11" xfId="1" applyNumberFormat="1" applyFont="1" applyFill="1" applyBorder="1" applyAlignment="1">
      <alignment horizontal="center" wrapText="1"/>
    </xf>
    <xf numFmtId="177" fontId="8" fillId="0" borderId="0" xfId="1" applyNumberFormat="1" applyFont="1" applyFill="1" applyBorder="1" applyAlignment="1">
      <alignment horizontal="center" wrapText="1"/>
    </xf>
    <xf numFmtId="177" fontId="8" fillId="0" borderId="1" xfId="1" applyNumberFormat="1" applyFont="1" applyFill="1" applyBorder="1" applyAlignment="1">
      <alignment horizontal="right" wrapText="1"/>
    </xf>
    <xf numFmtId="177" fontId="10" fillId="0" borderId="0" xfId="1" applyNumberFormat="1" applyFont="1" applyFill="1" applyBorder="1" applyAlignment="1">
      <alignment horizontal="right" wrapText="1"/>
    </xf>
    <xf numFmtId="177" fontId="10" fillId="0" borderId="0" xfId="0" applyNumberFormat="1" applyFont="1" applyFill="1" applyBorder="1"/>
    <xf numFmtId="177" fontId="8" fillId="0" borderId="1" xfId="1" applyNumberFormat="1" applyFont="1" applyFill="1" applyBorder="1" applyAlignment="1">
      <alignment horizontal="left" wrapText="1"/>
    </xf>
    <xf numFmtId="177" fontId="8" fillId="0" borderId="10" xfId="1" applyNumberFormat="1" applyFont="1" applyFill="1" applyBorder="1" applyAlignment="1">
      <alignment horizontal="center" wrapText="1"/>
    </xf>
    <xf numFmtId="177" fontId="8" fillId="0" borderId="0" xfId="1" applyNumberFormat="1" applyFont="1" applyFill="1" applyBorder="1" applyAlignment="1">
      <alignment horizontal="left" wrapText="1"/>
    </xf>
    <xf numFmtId="177" fontId="8" fillId="0" borderId="0" xfId="1" applyNumberFormat="1" applyFont="1" applyFill="1" applyBorder="1" applyAlignment="1">
      <alignment horizontal="right" wrapText="1"/>
    </xf>
    <xf numFmtId="0" fontId="10" fillId="0" borderId="0" xfId="0" applyFont="1" applyAlignment="1">
      <alignment horizontal="center"/>
    </xf>
    <xf numFmtId="0" fontId="10" fillId="0" borderId="0" xfId="0" applyFont="1" applyFill="1" applyBorder="1"/>
    <xf numFmtId="177" fontId="8" fillId="0" borderId="1" xfId="1" applyNumberFormat="1" applyFont="1" applyFill="1" applyBorder="1" applyAlignment="1">
      <alignment horizontal="center" wrapText="1"/>
    </xf>
    <xf numFmtId="0" fontId="10" fillId="0" borderId="1" xfId="2" applyFont="1" applyFill="1" applyBorder="1" applyAlignment="1">
      <alignment horizontal="left" wrapText="1"/>
    </xf>
    <xf numFmtId="177" fontId="8" fillId="0" borderId="1" xfId="0" applyNumberFormat="1" applyFont="1" applyBorder="1"/>
    <xf numFmtId="0" fontId="14" fillId="0" borderId="0" xfId="0" applyFont="1" applyFill="1" applyAlignment="1">
      <alignment horizontal="left"/>
    </xf>
    <xf numFmtId="0" fontId="10" fillId="0" borderId="0" xfId="0" applyFont="1" applyFill="1" applyAlignment="1">
      <alignment horizontal="center"/>
    </xf>
    <xf numFmtId="0" fontId="13" fillId="0" borderId="0" xfId="0" applyFont="1" applyFill="1" applyAlignment="1">
      <alignment horizontal="left"/>
    </xf>
    <xf numFmtId="0" fontId="8" fillId="3" borderId="3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177" fontId="10" fillId="0" borderId="3" xfId="1" applyNumberFormat="1" applyFont="1" applyFill="1" applyBorder="1" applyAlignment="1">
      <alignment horizontal="left" wrapText="1"/>
    </xf>
    <xf numFmtId="177" fontId="10" fillId="0" borderId="10" xfId="1" applyNumberFormat="1" applyFont="1" applyFill="1" applyBorder="1" applyAlignment="1">
      <alignment horizontal="center" wrapText="1"/>
    </xf>
    <xf numFmtId="177" fontId="10" fillId="0" borderId="8" xfId="1" applyNumberFormat="1" applyFont="1" applyFill="1" applyBorder="1" applyAlignment="1">
      <alignment horizontal="right" wrapText="1"/>
    </xf>
    <xf numFmtId="177" fontId="10" fillId="0" borderId="7" xfId="1" applyNumberFormat="1" applyFont="1" applyFill="1" applyBorder="1" applyAlignment="1">
      <alignment horizontal="left" wrapText="1"/>
    </xf>
    <xf numFmtId="177" fontId="8" fillId="0" borderId="8" xfId="1" applyNumberFormat="1" applyFont="1" applyFill="1" applyBorder="1" applyAlignment="1">
      <alignment horizontal="right" wrapText="1"/>
    </xf>
    <xf numFmtId="177" fontId="10" fillId="0" borderId="1" xfId="1" applyNumberFormat="1" applyFont="1" applyFill="1" applyBorder="1" applyAlignment="1">
      <alignment horizontal="center" wrapText="1"/>
    </xf>
    <xf numFmtId="10" fontId="10" fillId="0" borderId="1" xfId="6" applyNumberFormat="1" applyFont="1" applyFill="1" applyBorder="1" applyAlignment="1">
      <alignment horizontal="right" wrapText="1"/>
    </xf>
    <xf numFmtId="177" fontId="10" fillId="0" borderId="3" xfId="1" applyNumberFormat="1" applyFont="1" applyFill="1" applyBorder="1" applyAlignment="1">
      <alignment horizontal="left"/>
    </xf>
    <xf numFmtId="177" fontId="10" fillId="0" borderId="11" xfId="1" applyNumberFormat="1" applyFont="1" applyFill="1" applyBorder="1" applyAlignment="1">
      <alignment horizontal="center" wrapText="1"/>
    </xf>
    <xf numFmtId="0" fontId="10" fillId="0" borderId="0" xfId="0" applyFont="1" applyBorder="1"/>
    <xf numFmtId="0" fontId="10" fillId="0" borderId="0" xfId="0" applyFont="1" applyAlignment="1">
      <alignment horizontal="left"/>
    </xf>
    <xf numFmtId="0" fontId="11" fillId="0" borderId="0" xfId="0" applyFont="1" applyFill="1" applyBorder="1" applyAlignment="1">
      <alignment horizontal="left"/>
    </xf>
    <xf numFmtId="0" fontId="12" fillId="0" borderId="0" xfId="0" applyFont="1" applyFill="1" applyBorder="1" applyAlignment="1">
      <alignment horizontal="center"/>
    </xf>
    <xf numFmtId="177" fontId="19" fillId="0" borderId="7" xfId="1" applyNumberFormat="1" applyFont="1" applyFill="1" applyBorder="1" applyAlignment="1">
      <alignment horizontal="left" wrapText="1"/>
    </xf>
    <xf numFmtId="177" fontId="19" fillId="0" borderId="7" xfId="1" applyNumberFormat="1" applyFont="1" applyFill="1" applyBorder="1" applyAlignment="1">
      <alignment horizontal="left"/>
    </xf>
    <xf numFmtId="177" fontId="19" fillId="0" borderId="8" xfId="1" applyNumberFormat="1" applyFont="1" applyFill="1" applyBorder="1" applyAlignment="1">
      <alignment horizontal="left"/>
    </xf>
    <xf numFmtId="177" fontId="19" fillId="0" borderId="8" xfId="1" applyNumberFormat="1" applyFont="1" applyFill="1" applyBorder="1" applyAlignment="1">
      <alignment horizontal="left" wrapText="1"/>
    </xf>
    <xf numFmtId="49" fontId="8" fillId="0" borderId="0" xfId="0" applyNumberFormat="1" applyFont="1" applyAlignment="1">
      <alignment horizontal="center" vertical="center"/>
    </xf>
    <xf numFmtId="0" fontId="14" fillId="0" borderId="0" xfId="0" applyFont="1" applyAlignment="1">
      <alignment wrapText="1"/>
    </xf>
    <xf numFmtId="0" fontId="10" fillId="0" borderId="0" xfId="0" applyFont="1" applyAlignment="1">
      <alignment wrapText="1"/>
    </xf>
    <xf numFmtId="0" fontId="10" fillId="0" borderId="5" xfId="4" applyFont="1" applyFill="1" applyBorder="1" applyAlignment="1">
      <alignment horizontal="center" wrapText="1"/>
    </xf>
    <xf numFmtId="0" fontId="10" fillId="0" borderId="1" xfId="4" applyFont="1" applyFill="1" applyBorder="1" applyAlignment="1">
      <alignment horizontal="center" wrapText="1"/>
    </xf>
    <xf numFmtId="0" fontId="10" fillId="0" borderId="9" xfId="4" applyFont="1" applyFill="1" applyBorder="1" applyAlignment="1">
      <alignment horizontal="center" wrapText="1"/>
    </xf>
    <xf numFmtId="177" fontId="10" fillId="0" borderId="10" xfId="1" applyNumberFormat="1" applyFont="1" applyFill="1" applyBorder="1" applyAlignment="1">
      <alignment horizontal="right"/>
    </xf>
    <xf numFmtId="3" fontId="8" fillId="0" borderId="1" xfId="1" applyNumberFormat="1" applyFont="1" applyBorder="1" applyAlignment="1">
      <alignment horizontal="right"/>
    </xf>
    <xf numFmtId="177" fontId="10" fillId="0" borderId="1" xfId="1" applyNumberFormat="1" applyFont="1" applyFill="1" applyBorder="1"/>
    <xf numFmtId="10" fontId="10" fillId="0" borderId="0" xfId="6" applyNumberFormat="1" applyFont="1"/>
    <xf numFmtId="9" fontId="10" fillId="0" borderId="1" xfId="6" applyFont="1" applyBorder="1"/>
    <xf numFmtId="9" fontId="8" fillId="0" borderId="1" xfId="6" applyFont="1" applyBorder="1"/>
    <xf numFmtId="0" fontId="8" fillId="2" borderId="1" xfId="4" applyFont="1" applyFill="1" applyBorder="1" applyAlignment="1">
      <alignment horizontal="center" vertical="center" wrapText="1"/>
    </xf>
    <xf numFmtId="192" fontId="10" fillId="0" borderId="1" xfId="1" applyNumberFormat="1" applyFont="1" applyFill="1" applyBorder="1" applyAlignment="1">
      <alignment horizontal="right" wrapText="1"/>
    </xf>
    <xf numFmtId="192" fontId="8" fillId="0" borderId="1" xfId="1" applyNumberFormat="1" applyFont="1" applyFill="1" applyBorder="1" applyAlignment="1">
      <alignment horizontal="right" wrapText="1"/>
    </xf>
    <xf numFmtId="0" fontId="11" fillId="0" borderId="0" xfId="0" applyFont="1" applyFill="1" applyAlignment="1">
      <alignment horizontal="left" vertical="center" wrapText="1"/>
    </xf>
    <xf numFmtId="49" fontId="2" fillId="0" borderId="0" xfId="0" applyNumberFormat="1" applyFont="1" applyAlignment="1">
      <alignment horizontal="left" vertical="center" wrapText="1"/>
    </xf>
    <xf numFmtId="49" fontId="2" fillId="0" borderId="0" xfId="0" applyNumberFormat="1" applyFont="1" applyAlignment="1">
      <alignment horizontal="left" vertical="center"/>
    </xf>
    <xf numFmtId="194" fontId="10" fillId="0" borderId="12" xfId="1" applyNumberFormat="1" applyFont="1" applyFill="1" applyBorder="1" applyAlignment="1" applyProtection="1">
      <alignment horizontal="center"/>
    </xf>
    <xf numFmtId="194" fontId="10" fillId="0" borderId="13" xfId="1" applyNumberFormat="1" applyFont="1" applyFill="1" applyBorder="1" applyAlignment="1" applyProtection="1">
      <alignment horizontal="center"/>
    </xf>
    <xf numFmtId="194" fontId="10" fillId="0" borderId="14" xfId="1" applyNumberFormat="1" applyFont="1" applyFill="1" applyBorder="1" applyAlignment="1" applyProtection="1">
      <alignment horizontal="center"/>
    </xf>
    <xf numFmtId="194" fontId="10" fillId="0" borderId="15" xfId="1" applyNumberFormat="1" applyFont="1" applyFill="1" applyBorder="1" applyAlignment="1" applyProtection="1">
      <alignment horizontal="center"/>
    </xf>
    <xf numFmtId="194" fontId="10" fillId="0" borderId="16" xfId="1" applyNumberFormat="1" applyFont="1" applyFill="1" applyBorder="1" applyAlignment="1" applyProtection="1">
      <alignment horizontal="center"/>
    </xf>
    <xf numFmtId="194" fontId="10" fillId="0" borderId="17" xfId="1" applyNumberFormat="1" applyFont="1" applyFill="1" applyBorder="1" applyAlignment="1" applyProtection="1">
      <alignment horizontal="center"/>
    </xf>
    <xf numFmtId="177" fontId="10" fillId="0" borderId="5" xfId="1" applyNumberFormat="1" applyFont="1" applyFill="1" applyBorder="1" applyAlignment="1">
      <alignment horizontal="center"/>
    </xf>
    <xf numFmtId="177" fontId="10" fillId="0" borderId="18" xfId="1" applyNumberFormat="1" applyFont="1" applyFill="1" applyBorder="1" applyAlignment="1">
      <alignment horizontal="center"/>
    </xf>
    <xf numFmtId="177" fontId="10" fillId="0" borderId="10" xfId="1" applyNumberFormat="1" applyFont="1" applyFill="1" applyBorder="1" applyAlignment="1">
      <alignment horizontal="center"/>
    </xf>
    <xf numFmtId="177" fontId="10" fillId="0" borderId="5" xfId="1" applyNumberFormat="1" applyFont="1" applyFill="1" applyBorder="1" applyAlignment="1">
      <alignment horizontal="right"/>
    </xf>
    <xf numFmtId="177" fontId="10" fillId="0" borderId="18" xfId="1" applyNumberFormat="1" applyFont="1" applyFill="1" applyBorder="1" applyAlignment="1">
      <alignment horizontal="right"/>
    </xf>
    <xf numFmtId="177" fontId="10" fillId="0" borderId="10" xfId="1" applyNumberFormat="1" applyFont="1" applyFill="1" applyBorder="1" applyAlignment="1">
      <alignment horizontal="right"/>
    </xf>
    <xf numFmtId="0" fontId="8" fillId="3" borderId="1" xfId="0" applyFont="1" applyFill="1" applyBorder="1" applyAlignment="1">
      <alignment horizontal="center"/>
    </xf>
    <xf numFmtId="0" fontId="8" fillId="0" borderId="5" xfId="0" applyFont="1" applyFill="1" applyBorder="1" applyAlignment="1">
      <alignment horizontal="center"/>
    </xf>
    <xf numFmtId="0" fontId="8" fillId="0" borderId="18" xfId="0" applyFont="1" applyFill="1" applyBorder="1" applyAlignment="1">
      <alignment horizontal="center"/>
    </xf>
    <xf numFmtId="0" fontId="8" fillId="0" borderId="10" xfId="0" applyFont="1" applyFill="1" applyBorder="1" applyAlignment="1">
      <alignment horizontal="center"/>
    </xf>
    <xf numFmtId="0" fontId="10" fillId="0" borderId="3" xfId="3" applyFont="1" applyFill="1" applyBorder="1" applyAlignment="1">
      <alignment horizontal="center" vertical="top" wrapText="1"/>
    </xf>
    <xf numFmtId="0" fontId="10" fillId="0" borderId="7" xfId="3" applyFont="1" applyFill="1" applyBorder="1" applyAlignment="1">
      <alignment horizontal="center" vertical="top" wrapText="1"/>
    </xf>
    <xf numFmtId="0" fontId="10" fillId="0" borderId="8" xfId="3" applyFont="1" applyFill="1" applyBorder="1" applyAlignment="1">
      <alignment horizontal="center" vertical="top" wrapText="1"/>
    </xf>
  </cellXfs>
  <cellStyles count="7">
    <cellStyle name="Migliaia" xfId="1" builtinId="3"/>
    <cellStyle name="Normale" xfId="0" builtinId="0"/>
    <cellStyle name="Normale_14" xfId="2"/>
    <cellStyle name="Normale_Foglio1" xfId="3"/>
    <cellStyle name="Normale_Foglio3" xfId="4"/>
    <cellStyle name="Normale_nuclei fam x vie" xfId="5"/>
    <cellStyle name="Percentuale" xfId="6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it-IT" sz="10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Popolazione maschile residente nel Comune di Sesto SG 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it-IT" sz="10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per stato civile al 31 dicembre 2018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271195751693828"/>
          <c:y val="0.38721865374304854"/>
          <c:w val="0.63069216828670505"/>
          <c:h val="0.49661871407178398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1F497D">
                  <a:lumMod val="40000"/>
                  <a:lumOff val="60000"/>
                </a:srgbClr>
              </a:solidFill>
            </c:spPr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Lbls>
            <c:dLbl>
              <c:idx val="0"/>
              <c:layout>
                <c:manualLayout>
                  <c:x val="6.844160104986877E-3"/>
                  <c:y val="0.167705611249276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1"/>
              <c:layout>
                <c:manualLayout>
                  <c:x val="-3.9264326334208226E-2"/>
                  <c:y val="-2.041091057804524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2"/>
              <c:layout>
                <c:manualLayout>
                  <c:x val="-1.2370297462817148E-2"/>
                  <c:y val="-2.38657494136441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3"/>
              <c:layout>
                <c:manualLayout>
                  <c:x val="5.2078740157480263E-2"/>
                  <c:y val="-3.21905611760023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4"/>
              <c:layout>
                <c:manualLayout>
                  <c:x val="0.15506050125270343"/>
                  <c:y val="-6.036848461426984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5"/>
              <c:layout>
                <c:manualLayout>
                  <c:x val="0.32876747534896184"/>
                  <c:y val="-6.274865948504902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6"/>
              <c:layout>
                <c:manualLayout>
                  <c:x val="0.35380363124336556"/>
                  <c:y val="0.1262083957296749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</c:dLbls>
          <c:cat>
            <c:strRef>
              <c:f>'r2'!$C$10:$I$10</c:f>
              <c:strCache>
                <c:ptCount val="7"/>
                <c:pt idx="0">
                  <c:v>Celibi</c:v>
                </c:pt>
                <c:pt idx="1">
                  <c:v>Coniugati</c:v>
                </c:pt>
                <c:pt idx="2">
                  <c:v>Divorziati già coniugati</c:v>
                </c:pt>
                <c:pt idx="3">
                  <c:v>Vedovi</c:v>
                </c:pt>
                <c:pt idx="4">
                  <c:v>Uniti civilmente</c:v>
                </c:pt>
                <c:pt idx="5">
                  <c:v>Ex uniti civilmente scioglimento unione</c:v>
                </c:pt>
                <c:pt idx="6">
                  <c:v>Ex uniti civilmente decesso partner</c:v>
                </c:pt>
              </c:strCache>
            </c:strRef>
          </c:cat>
          <c:val>
            <c:numRef>
              <c:f>'r2'!$C$31:$F$31</c:f>
              <c:numCache>
                <c:formatCode>0.00%</c:formatCode>
                <c:ptCount val="4"/>
                <c:pt idx="0">
                  <c:v>0.50056822486552011</c:v>
                </c:pt>
                <c:pt idx="1">
                  <c:v>0.44528625906002978</c:v>
                </c:pt>
                <c:pt idx="2">
                  <c:v>2.7325302421900649E-2</c:v>
                </c:pt>
                <c:pt idx="3">
                  <c:v>2.6062580498522614E-2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N° famiglie nel Comune di Sesto SG per quartiere al 31 dicembre 2018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9166666666666668"/>
          <c:y val="0.16832964904908931"/>
          <c:w val="0.74486112086158041"/>
          <c:h val="0.73437309315453903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cat>
            <c:strRef>
              <c:f>'r13'!$B$9:$B$13</c:f>
              <c:strCache>
                <c:ptCount val="5"/>
                <c:pt idx="0">
                  <c:v>1 - Rondo'/ Torretta</c:v>
                </c:pt>
                <c:pt idx="1">
                  <c:v>2 - Rondinella/ Baraggia/ Restellone</c:v>
                </c:pt>
                <c:pt idx="2">
                  <c:v>3 - Isola del Bosco/ Delle Corti</c:v>
                </c:pt>
                <c:pt idx="3">
                  <c:v>4 - Pelucca/ Villaggio Falck</c:v>
                </c:pt>
                <c:pt idx="4">
                  <c:v>5 - DeiParchi/ CascinaGatti/ Parpagliona</c:v>
                </c:pt>
              </c:strCache>
            </c:strRef>
          </c:cat>
          <c:val>
            <c:numRef>
              <c:f>'r13'!$C$9:$C$13</c:f>
              <c:numCache>
                <c:formatCode>_-* #,##0_-;\-* #,##0_-;_-* "-"??_-;_-@_-</c:formatCode>
                <c:ptCount val="5"/>
                <c:pt idx="0">
                  <c:v>9627</c:v>
                </c:pt>
                <c:pt idx="1">
                  <c:v>8464</c:v>
                </c:pt>
                <c:pt idx="2">
                  <c:v>12531</c:v>
                </c:pt>
                <c:pt idx="3">
                  <c:v>1300</c:v>
                </c:pt>
                <c:pt idx="4">
                  <c:v>7645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16487040"/>
        <c:axId val="216489344"/>
      </c:barChart>
      <c:catAx>
        <c:axId val="2164870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216489344"/>
        <c:crosses val="autoZero"/>
        <c:auto val="1"/>
        <c:lblAlgn val="ctr"/>
        <c:lblOffset val="100"/>
        <c:noMultiLvlLbl val="0"/>
      </c:catAx>
      <c:valAx>
        <c:axId val="216489344"/>
        <c:scaling>
          <c:orientation val="minMax"/>
        </c:scaling>
        <c:delete val="0"/>
        <c:axPos val="b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216487040"/>
        <c:crosses val="autoZero"/>
        <c:crossBetween val="between"/>
      </c:valAx>
    </c:plotArea>
    <c:plotVisOnly val="1"/>
    <c:dispBlanksAs val="zero"/>
    <c:showDLblsOverMax val="0"/>
  </c:chart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Popolazione residente nel Comune di Sesto SG e nei comuni limitrofi per sesso al 31 dicembre 2018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'r15'!$C$9</c:f>
              <c:strCache>
                <c:ptCount val="1"/>
                <c:pt idx="0">
                  <c:v>M</c:v>
                </c:pt>
              </c:strCache>
            </c:strRef>
          </c:tx>
          <c:invertIfNegative val="0"/>
          <c:cat>
            <c:strRef>
              <c:f>'r15'!$B$10:$B$15</c:f>
              <c:strCache>
                <c:ptCount val="6"/>
                <c:pt idx="0">
                  <c:v>Sesto San Giovanni</c:v>
                </c:pt>
                <c:pt idx="1">
                  <c:v>Monza    </c:v>
                </c:pt>
                <c:pt idx="2">
                  <c:v>Cologno Monzese</c:v>
                </c:pt>
                <c:pt idx="3">
                  <c:v>Brugherio</c:v>
                </c:pt>
                <c:pt idx="4">
                  <c:v>Cinisello Balsamo</c:v>
                </c:pt>
                <c:pt idx="5">
                  <c:v>Bresso   </c:v>
                </c:pt>
              </c:strCache>
            </c:strRef>
          </c:cat>
          <c:val>
            <c:numRef>
              <c:f>'r15'!$C$10:$C$15</c:f>
              <c:numCache>
                <c:formatCode>_-* #,##0_-;\-* #,##0_-;_-* "-"??_-;_-@_-</c:formatCode>
                <c:ptCount val="6"/>
                <c:pt idx="0" formatCode="#,##0">
                  <c:v>39268</c:v>
                </c:pt>
              </c:numCache>
            </c:numRef>
          </c:val>
        </c:ser>
        <c:ser>
          <c:idx val="1"/>
          <c:order val="1"/>
          <c:tx>
            <c:strRef>
              <c:f>'r15'!$D$9</c:f>
              <c:strCache>
                <c:ptCount val="1"/>
                <c:pt idx="0">
                  <c:v>F</c:v>
                </c:pt>
              </c:strCache>
            </c:strRef>
          </c:tx>
          <c:invertIfNegative val="0"/>
          <c:cat>
            <c:strRef>
              <c:f>'r15'!$B$10:$B$15</c:f>
              <c:strCache>
                <c:ptCount val="6"/>
                <c:pt idx="0">
                  <c:v>Sesto San Giovanni</c:v>
                </c:pt>
                <c:pt idx="1">
                  <c:v>Monza    </c:v>
                </c:pt>
                <c:pt idx="2">
                  <c:v>Cologno Monzese</c:v>
                </c:pt>
                <c:pt idx="3">
                  <c:v>Brugherio</c:v>
                </c:pt>
                <c:pt idx="4">
                  <c:v>Cinisello Balsamo</c:v>
                </c:pt>
                <c:pt idx="5">
                  <c:v>Bresso   </c:v>
                </c:pt>
              </c:strCache>
            </c:strRef>
          </c:cat>
          <c:val>
            <c:numRef>
              <c:f>'r15'!$D$10:$D$15</c:f>
              <c:numCache>
                <c:formatCode>_-* #,##0_-;\-* #,##0_-;_-* "-"??_-;_-@_-</c:formatCode>
                <c:ptCount val="6"/>
                <c:pt idx="0" formatCode="#,##0">
                  <c:v>42125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05376"/>
        <c:axId val="10406912"/>
      </c:barChart>
      <c:catAx>
        <c:axId val="104053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0406912"/>
        <c:crosses val="autoZero"/>
        <c:auto val="1"/>
        <c:lblAlgn val="ctr"/>
        <c:lblOffset val="100"/>
        <c:noMultiLvlLbl val="0"/>
      </c:catAx>
      <c:valAx>
        <c:axId val="10406912"/>
        <c:scaling>
          <c:orientation val="minMax"/>
        </c:scaling>
        <c:delete val="0"/>
        <c:axPos val="b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04053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it-IT"/>
        </a:p>
      </c:txPr>
    </c:legend>
    <c:plotVisOnly val="1"/>
    <c:dispBlanksAs val="gap"/>
    <c:showDLblsOverMax val="0"/>
  </c:chart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it-IT" sz="10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Popolazione femminile residente nel Comune di Sesto SG 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it-IT" sz="10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per stato civile al 31 dicembre 2018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12861136765115"/>
          <c:y val="0.37136597390980813"/>
          <c:w val="0.61107296947470602"/>
          <c:h val="0.48200089447692535"/>
        </c:manualLayout>
      </c:layout>
      <c:pie3DChart>
        <c:varyColors val="1"/>
        <c:ser>
          <c:idx val="0"/>
          <c:order val="0"/>
          <c:tx>
            <c:strRef>
              <c:f>'r3'!$C$30:$F$30</c:f>
              <c:strCache>
                <c:ptCount val="1"/>
                <c:pt idx="0">
                  <c:v>40,91% 42,90% 4,03% 12,12%</c:v>
                </c:pt>
              </c:strCache>
            </c:strRef>
          </c:tx>
          <c:dPt>
            <c:idx val="0"/>
            <c:bubble3D val="0"/>
            <c:spPr>
              <a:solidFill>
                <a:srgbClr val="1F497D">
                  <a:lumMod val="40000"/>
                  <a:lumOff val="60000"/>
                </a:srgbClr>
              </a:solidFill>
            </c:spPr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Lbls>
            <c:dLbl>
              <c:idx val="0"/>
              <c:layout>
                <c:manualLayout>
                  <c:x val="2.4506395463453665E-2"/>
                  <c:y val="-2.464549840292280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</c:dLbl>
            <c:dLbl>
              <c:idx val="1"/>
              <c:layout>
                <c:manualLayout>
                  <c:x val="-4.7235281156865698E-2"/>
                  <c:y val="2.421895647948787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</c:dLbl>
            <c:dLbl>
              <c:idx val="3"/>
              <c:layout>
                <c:manualLayout>
                  <c:x val="8.0473564624604046E-2"/>
                  <c:y val="-6.126294468116166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</c:dLbl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 </c:separator>
            <c:showLeaderLines val="0"/>
          </c:dLbls>
          <c:cat>
            <c:strRef>
              <c:f>'r3'!$C$9:$F$9</c:f>
              <c:strCache>
                <c:ptCount val="4"/>
                <c:pt idx="0">
                  <c:v>Nubili</c:v>
                </c:pt>
                <c:pt idx="1">
                  <c:v>Coniugate</c:v>
                </c:pt>
                <c:pt idx="2">
                  <c:v>Divorziate già coniugate</c:v>
                </c:pt>
                <c:pt idx="3">
                  <c:v>Vedove</c:v>
                </c:pt>
              </c:strCache>
            </c:strRef>
          </c:cat>
          <c:val>
            <c:numRef>
              <c:f>'r3'!$C$30:$F$30</c:f>
              <c:numCache>
                <c:formatCode>0.00%</c:formatCode>
                <c:ptCount val="4"/>
                <c:pt idx="0">
                  <c:v>0.40913375435950605</c:v>
                </c:pt>
                <c:pt idx="1">
                  <c:v>0.42895183334904324</c:v>
                </c:pt>
                <c:pt idx="2">
                  <c:v>4.0295975115468001E-2</c:v>
                </c:pt>
                <c:pt idx="3">
                  <c:v>0.12121783391460081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000000000000022" l="0.70000000000000018" r="0.70000000000000018" t="0.75000000000000022" header="0.3000000000000001" footer="0.3000000000000001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it-IT" sz="10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Popolazione residente nel Comune di Sesto SG per sesso e classe d'età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it-IT" sz="10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 al 31 dicembre 2018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4185845174758695E-2"/>
          <c:y val="0.11125379938708101"/>
          <c:w val="0.85917302320296829"/>
          <c:h val="0.8044338596931709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'r4'!$C$9</c:f>
              <c:strCache>
                <c:ptCount val="1"/>
                <c:pt idx="0">
                  <c:v>Maschi</c:v>
                </c:pt>
              </c:strCache>
            </c:strRef>
          </c:tx>
          <c:spPr>
            <a:ln>
              <a:solidFill>
                <a:prstClr val="black"/>
              </a:solidFill>
            </a:ln>
          </c:spPr>
          <c:invertIfNegative val="0"/>
          <c:dLbls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'r4'!$B$10:$B$28</c:f>
              <c:strCache>
                <c:ptCount val="19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90e+</c:v>
                </c:pt>
              </c:strCache>
            </c:strRef>
          </c:cat>
          <c:val>
            <c:numRef>
              <c:f>'r4'!$C$10:$C$28</c:f>
              <c:numCache>
                <c:formatCode>_-* #,##0_-;\-* #,##0_-;_-* "-"??_-;_-@_-</c:formatCode>
                <c:ptCount val="19"/>
                <c:pt idx="0">
                  <c:v>1693</c:v>
                </c:pt>
                <c:pt idx="1">
                  <c:v>1880</c:v>
                </c:pt>
                <c:pt idx="2">
                  <c:v>2002</c:v>
                </c:pt>
                <c:pt idx="3">
                  <c:v>1914</c:v>
                </c:pt>
                <c:pt idx="4">
                  <c:v>1821</c:v>
                </c:pt>
                <c:pt idx="5">
                  <c:v>2007</c:v>
                </c:pt>
                <c:pt idx="6">
                  <c:v>2369</c:v>
                </c:pt>
                <c:pt idx="7">
                  <c:v>2622</c:v>
                </c:pt>
                <c:pt idx="8">
                  <c:v>3081</c:v>
                </c:pt>
                <c:pt idx="9">
                  <c:v>3386</c:v>
                </c:pt>
                <c:pt idx="10">
                  <c:v>3359</c:v>
                </c:pt>
                <c:pt idx="11">
                  <c:v>2737</c:v>
                </c:pt>
                <c:pt idx="12">
                  <c:v>2258</c:v>
                </c:pt>
                <c:pt idx="13">
                  <c:v>1951</c:v>
                </c:pt>
                <c:pt idx="14">
                  <c:v>2150</c:v>
                </c:pt>
                <c:pt idx="15">
                  <c:v>1835</c:v>
                </c:pt>
                <c:pt idx="16">
                  <c:v>1444</c:v>
                </c:pt>
                <c:pt idx="17">
                  <c:v>770</c:v>
                </c:pt>
                <c:pt idx="18">
                  <c:v>318</c:v>
                </c:pt>
              </c:numCache>
            </c:numRef>
          </c:val>
        </c:ser>
        <c:ser>
          <c:idx val="1"/>
          <c:order val="1"/>
          <c:tx>
            <c:strRef>
              <c:f>'r4'!$D$9</c:f>
              <c:strCache>
                <c:ptCount val="1"/>
                <c:pt idx="0">
                  <c:v>Femmine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'r4'!$B$10:$B$28</c:f>
              <c:strCache>
                <c:ptCount val="19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90e+</c:v>
                </c:pt>
              </c:strCache>
            </c:strRef>
          </c:cat>
          <c:val>
            <c:numRef>
              <c:f>'r4'!$D$10:$D$28</c:f>
              <c:numCache>
                <c:formatCode>#,##0;[Red]#,##0</c:formatCode>
                <c:ptCount val="19"/>
                <c:pt idx="0">
                  <c:v>-1627</c:v>
                </c:pt>
                <c:pt idx="1">
                  <c:v>-1759</c:v>
                </c:pt>
                <c:pt idx="2">
                  <c:v>-1851</c:v>
                </c:pt>
                <c:pt idx="3">
                  <c:v>-1679</c:v>
                </c:pt>
                <c:pt idx="4">
                  <c:v>-1636</c:v>
                </c:pt>
                <c:pt idx="5">
                  <c:v>-2011</c:v>
                </c:pt>
                <c:pt idx="6">
                  <c:v>-2302</c:v>
                </c:pt>
                <c:pt idx="7">
                  <c:v>-2464</c:v>
                </c:pt>
                <c:pt idx="8">
                  <c:v>-3020</c:v>
                </c:pt>
                <c:pt idx="9">
                  <c:v>-3400</c:v>
                </c:pt>
                <c:pt idx="10">
                  <c:v>-3430</c:v>
                </c:pt>
                <c:pt idx="11">
                  <c:v>-2900</c:v>
                </c:pt>
                <c:pt idx="12">
                  <c:v>-2489</c:v>
                </c:pt>
                <c:pt idx="13">
                  <c:v>-2413</c:v>
                </c:pt>
                <c:pt idx="14">
                  <c:v>-2573</c:v>
                </c:pt>
                <c:pt idx="15">
                  <c:v>-2578</c:v>
                </c:pt>
                <c:pt idx="16">
                  <c:v>-2123</c:v>
                </c:pt>
                <c:pt idx="17">
                  <c:v>-1357</c:v>
                </c:pt>
                <c:pt idx="18">
                  <c:v>-824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42927360"/>
        <c:axId val="142928896"/>
      </c:barChart>
      <c:catAx>
        <c:axId val="1429273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42928896"/>
        <c:crosses val="autoZero"/>
        <c:auto val="1"/>
        <c:lblAlgn val="ctr"/>
        <c:lblOffset val="100"/>
        <c:noMultiLvlLbl val="0"/>
      </c:catAx>
      <c:valAx>
        <c:axId val="142928896"/>
        <c:scaling>
          <c:orientation val="minMax"/>
        </c:scaling>
        <c:delete val="0"/>
        <c:axPos val="b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429273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wMode val="edge"/>
          <c:hMode val="edge"/>
          <c:x val="0.37458351560221637"/>
          <c:y val="0.95062682382093544"/>
          <c:w val="0.57251986730825311"/>
          <c:h val="0.99378751569097346"/>
        </c:manualLayout>
      </c:layout>
      <c:overlay val="0"/>
      <c:txPr>
        <a:bodyPr/>
        <a:lstStyle/>
        <a:p>
          <a:pPr>
            <a:defRPr sz="5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it-IT"/>
        </a:p>
      </c:txPr>
    </c:legend>
    <c:plotVisOnly val="1"/>
    <c:dispBlanksAs val="gap"/>
    <c:showDLblsOverMax val="0"/>
  </c:chart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Numero famiglie residenti nel Comune di Sesto SG suddivise per composizione familiare al 31 dicembre 2018</a:t>
            </a:r>
          </a:p>
        </c:rich>
      </c:tx>
      <c:layout>
        <c:manualLayout>
          <c:xMode val="edge"/>
          <c:yMode val="edge"/>
          <c:x val="0.12781881431487729"/>
          <c:y val="2.835379843253859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321012765638843"/>
          <c:y val="0.1956165977403285"/>
          <c:w val="0.80109612288955168"/>
          <c:h val="0.646677159559507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'r6'!$B$11</c:f>
              <c:strCache>
                <c:ptCount val="1"/>
                <c:pt idx="0">
                  <c:v>N° Componenti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cat>
            <c:numRef>
              <c:f>'r6'!$B$12:$B$21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'r6'!$C$12:$C$21</c:f>
              <c:numCache>
                <c:formatCode>_-* #,##0_-;\-* #,##0_-;_-* "-"??_-;_-@_-</c:formatCode>
                <c:ptCount val="10"/>
                <c:pt idx="0">
                  <c:v>16546</c:v>
                </c:pt>
                <c:pt idx="1">
                  <c:v>11365</c:v>
                </c:pt>
                <c:pt idx="2">
                  <c:v>5977</c:v>
                </c:pt>
                <c:pt idx="3">
                  <c:v>4230</c:v>
                </c:pt>
                <c:pt idx="4">
                  <c:v>1060</c:v>
                </c:pt>
                <c:pt idx="5">
                  <c:v>320</c:v>
                </c:pt>
                <c:pt idx="6">
                  <c:v>61</c:v>
                </c:pt>
                <c:pt idx="7">
                  <c:v>27</c:v>
                </c:pt>
                <c:pt idx="8">
                  <c:v>8</c:v>
                </c:pt>
                <c:pt idx="9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7405440"/>
        <c:axId val="167407616"/>
      </c:barChart>
      <c:catAx>
        <c:axId val="167405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N° componenti</a:t>
                </a:r>
              </a:p>
            </c:rich>
          </c:tx>
          <c:layout>
            <c:manualLayout>
              <c:xMode val="edge"/>
              <c:yMode val="edge"/>
              <c:x val="0.39203057951089443"/>
              <c:y val="0.919589963841932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67407616"/>
        <c:crosses val="autoZero"/>
        <c:auto val="1"/>
        <c:lblAlgn val="ctr"/>
        <c:lblOffset val="100"/>
        <c:noMultiLvlLbl val="0"/>
      </c:catAx>
      <c:valAx>
        <c:axId val="167407616"/>
        <c:scaling>
          <c:orientation val="minMax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67405440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Popolazione residente nel Comune di Sesto SG per sesso e quartiere al 31 dicembre 2018</a:t>
            </a:r>
          </a:p>
        </c:rich>
      </c:tx>
      <c:layout>
        <c:manualLayout>
          <c:xMode val="edge"/>
          <c:yMode val="edge"/>
          <c:x val="0.1557909806728704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625197607121054"/>
          <c:y val="0.1942932785450974"/>
          <c:w val="0.53754774959976681"/>
          <c:h val="0.71977299650493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'r7'!$C$8</c:f>
              <c:strCache>
                <c:ptCount val="1"/>
                <c:pt idx="0">
                  <c:v>M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strRef>
              <c:f>'r7'!$B$9:$B$13</c:f>
              <c:strCache>
                <c:ptCount val="5"/>
                <c:pt idx="0">
                  <c:v>1-Rondo'/Torretta</c:v>
                </c:pt>
                <c:pt idx="1">
                  <c:v>2-Rondinella /Baraggia/Restellone</c:v>
                </c:pt>
                <c:pt idx="2">
                  <c:v>3-Isola del Bosco/Delle Corti</c:v>
                </c:pt>
                <c:pt idx="3">
                  <c:v>4-Pelucca/Villaggio Falck</c:v>
                </c:pt>
                <c:pt idx="4">
                  <c:v>5-DeiParchi /CascinaGatti/Parpagliona</c:v>
                </c:pt>
              </c:strCache>
            </c:strRef>
          </c:cat>
          <c:val>
            <c:numRef>
              <c:f>'r7'!$C$9:$C$13</c:f>
              <c:numCache>
                <c:formatCode>_-* #,##0_-;\-* #,##0_-;_-* "-"??_-;_-@_-</c:formatCode>
                <c:ptCount val="5"/>
                <c:pt idx="0">
                  <c:v>9354</c:v>
                </c:pt>
                <c:pt idx="1">
                  <c:v>8425</c:v>
                </c:pt>
                <c:pt idx="2">
                  <c:v>12275</c:v>
                </c:pt>
                <c:pt idx="3">
                  <c:v>1314</c:v>
                </c:pt>
                <c:pt idx="4">
                  <c:v>8242</c:v>
                </c:pt>
              </c:numCache>
            </c:numRef>
          </c:val>
        </c:ser>
        <c:ser>
          <c:idx val="1"/>
          <c:order val="1"/>
          <c:tx>
            <c:strRef>
              <c:f>'r7'!$D$8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FF6699"/>
            </a:solidFill>
          </c:spPr>
          <c:invertIfNegative val="0"/>
          <c:cat>
            <c:strRef>
              <c:f>'r7'!$B$9:$B$13</c:f>
              <c:strCache>
                <c:ptCount val="5"/>
                <c:pt idx="0">
                  <c:v>1-Rondo'/Torretta</c:v>
                </c:pt>
                <c:pt idx="1">
                  <c:v>2-Rondinella /Baraggia/Restellone</c:v>
                </c:pt>
                <c:pt idx="2">
                  <c:v>3-Isola del Bosco/Delle Corti</c:v>
                </c:pt>
                <c:pt idx="3">
                  <c:v>4-Pelucca/Villaggio Falck</c:v>
                </c:pt>
                <c:pt idx="4">
                  <c:v>5-DeiParchi /CascinaGatti/Parpagliona</c:v>
                </c:pt>
              </c:strCache>
            </c:strRef>
          </c:cat>
          <c:val>
            <c:numRef>
              <c:f>'r7'!$D$9:$D$13</c:f>
              <c:numCache>
                <c:formatCode>_-* #,##0_-;\-* #,##0_-;_-* "-"??_-;_-@_-</c:formatCode>
                <c:ptCount val="5"/>
                <c:pt idx="0">
                  <c:v>10088</c:v>
                </c:pt>
                <c:pt idx="1">
                  <c:v>9084</c:v>
                </c:pt>
                <c:pt idx="2">
                  <c:v>13225</c:v>
                </c:pt>
                <c:pt idx="3">
                  <c:v>1326</c:v>
                </c:pt>
                <c:pt idx="4">
                  <c:v>8796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038592"/>
        <c:axId val="169040128"/>
      </c:barChart>
      <c:catAx>
        <c:axId val="1690385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69040128"/>
        <c:crosses val="autoZero"/>
        <c:auto val="1"/>
        <c:lblAlgn val="ctr"/>
        <c:lblOffset val="100"/>
        <c:noMultiLvlLbl val="0"/>
      </c:catAx>
      <c:valAx>
        <c:axId val="169040128"/>
        <c:scaling>
          <c:orientation val="minMax"/>
        </c:scaling>
        <c:delete val="0"/>
        <c:axPos val="b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690385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it-IT"/>
        </a:p>
      </c:txPr>
    </c:legend>
    <c:plotVisOnly val="1"/>
    <c:dispBlanksAs val="gap"/>
    <c:showDLblsOverMax val="0"/>
  </c:chart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Popolazione maschile residente nel Comune di Sesto SG per quartiere e stato civile al 31 dicembre 2018</a:t>
            </a:r>
          </a:p>
        </c:rich>
      </c:tx>
      <c:layout>
        <c:manualLayout>
          <c:xMode val="edge"/>
          <c:yMode val="edge"/>
          <c:x val="0.1474303947300705"/>
          <c:y val="1.85257047647201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9391294838145225E-2"/>
          <c:y val="0.17142859227538895"/>
          <c:w val="0.73250174978127736"/>
          <c:h val="0.639204285313505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'r8'!$C$9</c:f>
              <c:strCache>
                <c:ptCount val="1"/>
                <c:pt idx="0">
                  <c:v>Celibi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strRef>
              <c:f>'r8'!$B$10:$B$14</c:f>
              <c:strCache>
                <c:ptCount val="5"/>
                <c:pt idx="0">
                  <c:v>1-Rondo' /Torretta</c:v>
                </c:pt>
                <c:pt idx="1">
                  <c:v>2-Rondinella /Baraggia /Restellone</c:v>
                </c:pt>
                <c:pt idx="2">
                  <c:v>3-Isola del Bosco /Delle Corti</c:v>
                </c:pt>
                <c:pt idx="3">
                  <c:v>4-Pelucca /Villaggio Falck</c:v>
                </c:pt>
                <c:pt idx="4">
                  <c:v>5-DeiParchi /CascinaGatti /Parpagliona</c:v>
                </c:pt>
              </c:strCache>
            </c:strRef>
          </c:cat>
          <c:val>
            <c:numRef>
              <c:f>'r8'!$C$10:$C$14</c:f>
              <c:numCache>
                <c:formatCode>_-* #,##0_-;\-* #,##0_-;_-* "-"??_-;_-@_-</c:formatCode>
                <c:ptCount val="5"/>
                <c:pt idx="0">
                  <c:v>4829</c:v>
                </c:pt>
                <c:pt idx="1">
                  <c:v>4091</c:v>
                </c:pt>
                <c:pt idx="2">
                  <c:v>6343</c:v>
                </c:pt>
                <c:pt idx="3">
                  <c:v>694</c:v>
                </c:pt>
                <c:pt idx="4">
                  <c:v>3886</c:v>
                </c:pt>
              </c:numCache>
            </c:numRef>
          </c:val>
        </c:ser>
        <c:ser>
          <c:idx val="1"/>
          <c:order val="1"/>
          <c:tx>
            <c:strRef>
              <c:f>'r8'!$D$9</c:f>
              <c:strCache>
                <c:ptCount val="1"/>
                <c:pt idx="0">
                  <c:v>Coniugati</c:v>
                </c:pt>
              </c:strCache>
            </c:strRef>
          </c:tx>
          <c:invertIfNegative val="0"/>
          <c:cat>
            <c:strRef>
              <c:f>'r8'!$B$10:$B$14</c:f>
              <c:strCache>
                <c:ptCount val="5"/>
                <c:pt idx="0">
                  <c:v>1-Rondo' /Torretta</c:v>
                </c:pt>
                <c:pt idx="1">
                  <c:v>2-Rondinella /Baraggia /Restellone</c:v>
                </c:pt>
                <c:pt idx="2">
                  <c:v>3-Isola del Bosco /Delle Corti</c:v>
                </c:pt>
                <c:pt idx="3">
                  <c:v>4-Pelucca /Villaggio Falck</c:v>
                </c:pt>
                <c:pt idx="4">
                  <c:v>5-DeiParchi /CascinaGatti /Parpagliona</c:v>
                </c:pt>
              </c:strCache>
            </c:strRef>
          </c:cat>
          <c:val>
            <c:numRef>
              <c:f>'r8'!$D$10:$D$14</c:f>
              <c:numCache>
                <c:formatCode>_-* #,##0_-;\-* #,##0_-;_-* "-"??_-;_-@_-</c:formatCode>
                <c:ptCount val="5"/>
                <c:pt idx="0">
                  <c:v>3998</c:v>
                </c:pt>
                <c:pt idx="1">
                  <c:v>3888</c:v>
                </c:pt>
                <c:pt idx="2">
                  <c:v>5345</c:v>
                </c:pt>
                <c:pt idx="3">
                  <c:v>555</c:v>
                </c:pt>
                <c:pt idx="4">
                  <c:v>3889</c:v>
                </c:pt>
              </c:numCache>
            </c:numRef>
          </c:val>
        </c:ser>
        <c:ser>
          <c:idx val="2"/>
          <c:order val="2"/>
          <c:tx>
            <c:strRef>
              <c:f>'r8'!$E$9</c:f>
              <c:strCache>
                <c:ptCount val="1"/>
                <c:pt idx="0">
                  <c:v>Divorziati già coniugati</c:v>
                </c:pt>
              </c:strCache>
            </c:strRef>
          </c:tx>
          <c:invertIfNegative val="0"/>
          <c:cat>
            <c:strRef>
              <c:f>'r8'!$B$10:$B$14</c:f>
              <c:strCache>
                <c:ptCount val="5"/>
                <c:pt idx="0">
                  <c:v>1-Rondo' /Torretta</c:v>
                </c:pt>
                <c:pt idx="1">
                  <c:v>2-Rondinella /Baraggia /Restellone</c:v>
                </c:pt>
                <c:pt idx="2">
                  <c:v>3-Isola del Bosco /Delle Corti</c:v>
                </c:pt>
                <c:pt idx="3">
                  <c:v>4-Pelucca /Villaggio Falck</c:v>
                </c:pt>
                <c:pt idx="4">
                  <c:v>5-DeiParchi /CascinaGatti /Parpagliona</c:v>
                </c:pt>
              </c:strCache>
            </c:strRef>
          </c:cat>
          <c:val>
            <c:numRef>
              <c:f>'r8'!$E$10:$E$14</c:f>
              <c:numCache>
                <c:formatCode>_-* #,##0_-;\-* #,##0_-;_-* "-"??_-;_-@_-</c:formatCode>
                <c:ptCount val="5"/>
                <c:pt idx="0">
                  <c:v>259</c:v>
                </c:pt>
                <c:pt idx="1">
                  <c:v>221</c:v>
                </c:pt>
                <c:pt idx="2">
                  <c:v>319</c:v>
                </c:pt>
                <c:pt idx="3">
                  <c:v>35</c:v>
                </c:pt>
                <c:pt idx="4">
                  <c:v>223</c:v>
                </c:pt>
              </c:numCache>
            </c:numRef>
          </c:val>
        </c:ser>
        <c:ser>
          <c:idx val="3"/>
          <c:order val="3"/>
          <c:tx>
            <c:strRef>
              <c:f>'r8'!$F$9</c:f>
              <c:strCache>
                <c:ptCount val="1"/>
                <c:pt idx="0">
                  <c:v>Vedovi</c:v>
                </c:pt>
              </c:strCache>
            </c:strRef>
          </c:tx>
          <c:invertIfNegative val="0"/>
          <c:cat>
            <c:strRef>
              <c:f>'r8'!$B$10:$B$14</c:f>
              <c:strCache>
                <c:ptCount val="5"/>
                <c:pt idx="0">
                  <c:v>1-Rondo' /Torretta</c:v>
                </c:pt>
                <c:pt idx="1">
                  <c:v>2-Rondinella /Baraggia /Restellone</c:v>
                </c:pt>
                <c:pt idx="2">
                  <c:v>3-Isola del Bosco /Delle Corti</c:v>
                </c:pt>
                <c:pt idx="3">
                  <c:v>4-Pelucca /Villaggio Falck</c:v>
                </c:pt>
                <c:pt idx="4">
                  <c:v>5-DeiParchi /CascinaGatti /Parpagliona</c:v>
                </c:pt>
              </c:strCache>
            </c:strRef>
          </c:cat>
          <c:val>
            <c:numRef>
              <c:f>'r8'!$F$10:$F$14</c:f>
              <c:numCache>
                <c:formatCode>_-* #,##0_-;\-* #,##0_-;_-* "-"??_-;_-@_-</c:formatCode>
                <c:ptCount val="5"/>
                <c:pt idx="0">
                  <c:v>268</c:v>
                </c:pt>
                <c:pt idx="1">
                  <c:v>225</c:v>
                </c:pt>
                <c:pt idx="2">
                  <c:v>268</c:v>
                </c:pt>
                <c:pt idx="3">
                  <c:v>30</c:v>
                </c:pt>
                <c:pt idx="4">
                  <c:v>244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067648"/>
        <c:axId val="169069184"/>
      </c:barChart>
      <c:catAx>
        <c:axId val="16906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69069184"/>
        <c:crosses val="autoZero"/>
        <c:auto val="1"/>
        <c:lblAlgn val="ctr"/>
        <c:lblOffset val="100"/>
        <c:noMultiLvlLbl val="0"/>
      </c:catAx>
      <c:valAx>
        <c:axId val="169069184"/>
        <c:scaling>
          <c:orientation val="minMax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169067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85309742164582369"/>
          <c:y val="0.32719285515931673"/>
          <c:w val="0.99620441562451756"/>
          <c:h val="0.69610204867736247"/>
        </c:manualLayout>
      </c:layout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it-IT"/>
        </a:p>
      </c:txPr>
    </c:legend>
    <c:plotVisOnly val="1"/>
    <c:dispBlanksAs val="gap"/>
    <c:showDLblsOverMax val="0"/>
  </c:chart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Popolazione femminile residente nel Comune di Sesto SG per quartiere e stato civile al 31 dicembre 2018</a:t>
            </a:r>
          </a:p>
        </c:rich>
      </c:tx>
      <c:layout>
        <c:manualLayout>
          <c:xMode val="edge"/>
          <c:yMode val="edge"/>
          <c:x val="0.1474303947300705"/>
          <c:y val="1.38996152878150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9391294838145183E-2"/>
          <c:y val="0.17142859227538895"/>
          <c:w val="0.73250174978127736"/>
          <c:h val="0.639204285313505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'r8'!$C$36</c:f>
              <c:strCache>
                <c:ptCount val="1"/>
                <c:pt idx="0">
                  <c:v>Nubili</c:v>
                </c:pt>
              </c:strCache>
            </c:strRef>
          </c:tx>
          <c:spPr>
            <a:solidFill>
              <a:srgbClr val="1F497D">
                <a:lumMod val="40000"/>
                <a:lumOff val="60000"/>
              </a:srgbClr>
            </a:solidFill>
          </c:spPr>
          <c:invertIfNegative val="0"/>
          <c:cat>
            <c:strRef>
              <c:f>'r8'!$B$37:$B$41</c:f>
              <c:strCache>
                <c:ptCount val="5"/>
                <c:pt idx="0">
                  <c:v>1-Rondo' /Torretta</c:v>
                </c:pt>
                <c:pt idx="1">
                  <c:v>2-Rondinella /Baraggia /Restellone</c:v>
                </c:pt>
                <c:pt idx="2">
                  <c:v>3-Isola del Bosco /Delle Corti</c:v>
                </c:pt>
                <c:pt idx="3">
                  <c:v>4-Pelucca /Villaggio Falck</c:v>
                </c:pt>
                <c:pt idx="4">
                  <c:v>5-DeiParchi /CascinaGatti /Parpagliona</c:v>
                </c:pt>
              </c:strCache>
            </c:strRef>
          </c:cat>
          <c:val>
            <c:numRef>
              <c:f>'r8'!$C$37:$C$41</c:f>
              <c:numCache>
                <c:formatCode>_-* #,##0_-;\-* #,##0_-;_-* "-"??_-;_-@_-</c:formatCode>
                <c:ptCount val="5"/>
                <c:pt idx="0">
                  <c:v>4251</c:v>
                </c:pt>
                <c:pt idx="1">
                  <c:v>3585</c:v>
                </c:pt>
                <c:pt idx="2">
                  <c:v>5645</c:v>
                </c:pt>
                <c:pt idx="3">
                  <c:v>600</c:v>
                </c:pt>
                <c:pt idx="4">
                  <c:v>3343</c:v>
                </c:pt>
              </c:numCache>
            </c:numRef>
          </c:val>
        </c:ser>
        <c:ser>
          <c:idx val="1"/>
          <c:order val="1"/>
          <c:tx>
            <c:strRef>
              <c:f>'r8'!$D$36</c:f>
              <c:strCache>
                <c:ptCount val="1"/>
                <c:pt idx="0">
                  <c:v>Coniugate</c:v>
                </c:pt>
              </c:strCache>
            </c:strRef>
          </c:tx>
          <c:invertIfNegative val="0"/>
          <c:cat>
            <c:strRef>
              <c:f>'r8'!$B$37:$B$41</c:f>
              <c:strCache>
                <c:ptCount val="5"/>
                <c:pt idx="0">
                  <c:v>1-Rondo' /Torretta</c:v>
                </c:pt>
                <c:pt idx="1">
                  <c:v>2-Rondinella /Baraggia /Restellone</c:v>
                </c:pt>
                <c:pt idx="2">
                  <c:v>3-Isola del Bosco /Delle Corti</c:v>
                </c:pt>
                <c:pt idx="3">
                  <c:v>4-Pelucca /Villaggio Falck</c:v>
                </c:pt>
                <c:pt idx="4">
                  <c:v>5-DeiParchi /CascinaGatti /Parpagliona</c:v>
                </c:pt>
              </c:strCache>
            </c:strRef>
          </c:cat>
          <c:val>
            <c:numRef>
              <c:f>'r8'!$D$37:$D$41</c:f>
              <c:numCache>
                <c:formatCode>_-* #,##0_-;\-* #,##0_-;_-* "-"??_-;_-@_-</c:formatCode>
                <c:ptCount val="5"/>
                <c:pt idx="0">
                  <c:v>4174</c:v>
                </c:pt>
                <c:pt idx="1">
                  <c:v>3987</c:v>
                </c:pt>
                <c:pt idx="2">
                  <c:v>5533</c:v>
                </c:pt>
                <c:pt idx="3">
                  <c:v>532</c:v>
                </c:pt>
                <c:pt idx="4">
                  <c:v>4037</c:v>
                </c:pt>
              </c:numCache>
            </c:numRef>
          </c:val>
        </c:ser>
        <c:ser>
          <c:idx val="2"/>
          <c:order val="2"/>
          <c:tx>
            <c:strRef>
              <c:f>'r8'!$E$36</c:f>
              <c:strCache>
                <c:ptCount val="1"/>
                <c:pt idx="0">
                  <c:v>Divorziate già coniugate</c:v>
                </c:pt>
              </c:strCache>
            </c:strRef>
          </c:tx>
          <c:invertIfNegative val="0"/>
          <c:cat>
            <c:strRef>
              <c:f>'r8'!$B$37:$B$41</c:f>
              <c:strCache>
                <c:ptCount val="5"/>
                <c:pt idx="0">
                  <c:v>1-Rondo' /Torretta</c:v>
                </c:pt>
                <c:pt idx="1">
                  <c:v>2-Rondinella /Baraggia /Restellone</c:v>
                </c:pt>
                <c:pt idx="2">
                  <c:v>3-Isola del Bosco /Delle Corti</c:v>
                </c:pt>
                <c:pt idx="3">
                  <c:v>4-Pelucca /Villaggio Falck</c:v>
                </c:pt>
                <c:pt idx="4">
                  <c:v>5-DeiParchi /CascinaGatti /Parpagliona</c:v>
                </c:pt>
              </c:strCache>
            </c:strRef>
          </c:cat>
          <c:val>
            <c:numRef>
              <c:f>'r8'!$E$37:$E$41</c:f>
              <c:numCache>
                <c:formatCode>_-* #,##0_-;\-* #,##0_-;_-* "-"??_-;_-@_-</c:formatCode>
                <c:ptCount val="5"/>
                <c:pt idx="0">
                  <c:v>419</c:v>
                </c:pt>
                <c:pt idx="1">
                  <c:v>334</c:v>
                </c:pt>
                <c:pt idx="2">
                  <c:v>535</c:v>
                </c:pt>
                <c:pt idx="3">
                  <c:v>54</c:v>
                </c:pt>
                <c:pt idx="4">
                  <c:v>347</c:v>
                </c:pt>
              </c:numCache>
            </c:numRef>
          </c:val>
        </c:ser>
        <c:ser>
          <c:idx val="3"/>
          <c:order val="3"/>
          <c:tx>
            <c:strRef>
              <c:f>'r8'!$F$36</c:f>
              <c:strCache>
                <c:ptCount val="1"/>
                <c:pt idx="0">
                  <c:v>Vedove</c:v>
                </c:pt>
              </c:strCache>
            </c:strRef>
          </c:tx>
          <c:invertIfNegative val="0"/>
          <c:cat>
            <c:strRef>
              <c:f>'r8'!$B$37:$B$41</c:f>
              <c:strCache>
                <c:ptCount val="5"/>
                <c:pt idx="0">
                  <c:v>1-Rondo' /Torretta</c:v>
                </c:pt>
                <c:pt idx="1">
                  <c:v>2-Rondinella /Baraggia /Restellone</c:v>
                </c:pt>
                <c:pt idx="2">
                  <c:v>3-Isola del Bosco /Delle Corti</c:v>
                </c:pt>
                <c:pt idx="3">
                  <c:v>4-Pelucca /Villaggio Falck</c:v>
                </c:pt>
                <c:pt idx="4">
                  <c:v>5-DeiParchi /CascinaGatti /Parpagliona</c:v>
                </c:pt>
              </c:strCache>
            </c:strRef>
          </c:cat>
          <c:val>
            <c:numRef>
              <c:f>'r8'!$F$37:$F$41</c:f>
              <c:numCache>
                <c:formatCode>_-* #,##0_-;\-* #,##0_-;_-* "-"??_-;_-@_-</c:formatCode>
                <c:ptCount val="5"/>
                <c:pt idx="0">
                  <c:v>1244</c:v>
                </c:pt>
                <c:pt idx="1">
                  <c:v>1178</c:v>
                </c:pt>
                <c:pt idx="2">
                  <c:v>1512</c:v>
                </c:pt>
                <c:pt idx="3">
                  <c:v>140</c:v>
                </c:pt>
                <c:pt idx="4">
                  <c:v>1069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962688"/>
        <c:axId val="208964224"/>
      </c:barChart>
      <c:catAx>
        <c:axId val="20896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208964224"/>
        <c:crosses val="autoZero"/>
        <c:auto val="1"/>
        <c:lblAlgn val="ctr"/>
        <c:lblOffset val="100"/>
        <c:noMultiLvlLbl val="0"/>
      </c:catAx>
      <c:valAx>
        <c:axId val="208964224"/>
        <c:scaling>
          <c:orientation val="minMax"/>
        </c:scaling>
        <c:delete val="0"/>
        <c:axPos val="l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208962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85309721578920283"/>
          <c:y val="0.33130047100276849"/>
          <c:w val="0.9962042097678967"/>
          <c:h val="0.69623053967569126"/>
        </c:manualLayout>
      </c:layout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it-IT"/>
        </a:p>
      </c:txPr>
    </c:legend>
    <c:plotVisOnly val="1"/>
    <c:dispBlanksAs val="gap"/>
    <c:showDLblsOverMax val="0"/>
  </c:chart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000000000000022" l="0.70000000000000018" r="0.70000000000000018" t="0.75000000000000022" header="0.3000000000000001" footer="0.3000000000000001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it-IT" sz="10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Popolazione residente nel Comune di Sesto SG per classi di età e quartiere 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it-IT" sz="10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al 31 dicembre 2017 (% su quartiere)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2823000222360768E-2"/>
          <c:y val="0.15287612031142084"/>
          <c:w val="0.90601637350792597"/>
          <c:h val="0.665837498185780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'r9'!$C$31</c:f>
              <c:strCache>
                <c:ptCount val="1"/>
                <c:pt idx="0">
                  <c:v>1-Rondo' /Torretta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'r9'!$B$32:$B$50</c:f>
              <c:strCache>
                <c:ptCount val="19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36-39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90e+</c:v>
                </c:pt>
              </c:strCache>
            </c:strRef>
          </c:cat>
          <c:val>
            <c:numRef>
              <c:f>'r9'!$C$32:$C$50</c:f>
              <c:numCache>
                <c:formatCode>0.00%</c:formatCode>
                <c:ptCount val="19"/>
                <c:pt idx="0">
                  <c:v>4.1508075300894967E-2</c:v>
                </c:pt>
                <c:pt idx="1">
                  <c:v>4.176525048863286E-2</c:v>
                </c:pt>
                <c:pt idx="2">
                  <c:v>4.8143195144532455E-2</c:v>
                </c:pt>
                <c:pt idx="3">
                  <c:v>4.3565476802798063E-2</c:v>
                </c:pt>
                <c:pt idx="4">
                  <c:v>4.0942289887871616E-2</c:v>
                </c:pt>
                <c:pt idx="5">
                  <c:v>5.2103693035695918E-2</c:v>
                </c:pt>
                <c:pt idx="6">
                  <c:v>5.8070157391214898E-2</c:v>
                </c:pt>
                <c:pt idx="7">
                  <c:v>6.347083633371052E-2</c:v>
                </c:pt>
                <c:pt idx="8">
                  <c:v>7.602098549531941E-2</c:v>
                </c:pt>
                <c:pt idx="9">
                  <c:v>8.1884579775743233E-2</c:v>
                </c:pt>
                <c:pt idx="10">
                  <c:v>8.4250591502931793E-2</c:v>
                </c:pt>
                <c:pt idx="11">
                  <c:v>6.8768645201110992E-2</c:v>
                </c:pt>
                <c:pt idx="12">
                  <c:v>5.6732846414977882E-2</c:v>
                </c:pt>
                <c:pt idx="13">
                  <c:v>4.9120460857936428E-2</c:v>
                </c:pt>
                <c:pt idx="14">
                  <c:v>5.3286698899290198E-2</c:v>
                </c:pt>
                <c:pt idx="15">
                  <c:v>5.3441004011932927E-2</c:v>
                </c:pt>
                <c:pt idx="16">
                  <c:v>4.3976957103178685E-2</c:v>
                </c:pt>
                <c:pt idx="17">
                  <c:v>2.6694784487192674E-2</c:v>
                </c:pt>
                <c:pt idx="18">
                  <c:v>1.6253471865034463E-2</c:v>
                </c:pt>
              </c:numCache>
            </c:numRef>
          </c:val>
        </c:ser>
        <c:ser>
          <c:idx val="1"/>
          <c:order val="1"/>
          <c:tx>
            <c:strRef>
              <c:f>'r9'!$D$31</c:f>
              <c:strCache>
                <c:ptCount val="1"/>
                <c:pt idx="0">
                  <c:v>2-Rondinella /Baraggia /Restellone</c:v>
                </c:pt>
              </c:strCache>
            </c:strRef>
          </c:tx>
          <c:invertIfNegative val="0"/>
          <c:cat>
            <c:strRef>
              <c:f>'r9'!$B$32:$B$50</c:f>
              <c:strCache>
                <c:ptCount val="19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36-39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90e+</c:v>
                </c:pt>
              </c:strCache>
            </c:strRef>
          </c:cat>
          <c:val>
            <c:numRef>
              <c:f>'r9'!$D$32:$D$50</c:f>
              <c:numCache>
                <c:formatCode>0.00%</c:formatCode>
                <c:ptCount val="19"/>
                <c:pt idx="0">
                  <c:v>4.0436347021531781E-2</c:v>
                </c:pt>
                <c:pt idx="1">
                  <c:v>4.4719858358558455E-2</c:v>
                </c:pt>
                <c:pt idx="2">
                  <c:v>4.5519447141470104E-2</c:v>
                </c:pt>
                <c:pt idx="3">
                  <c:v>4.1178822319949737E-2</c:v>
                </c:pt>
                <c:pt idx="4">
                  <c:v>4.0207893083557031E-2</c:v>
                </c:pt>
                <c:pt idx="5">
                  <c:v>4.3634702153178363E-2</c:v>
                </c:pt>
                <c:pt idx="6">
                  <c:v>5.9226683419955455E-2</c:v>
                </c:pt>
                <c:pt idx="7">
                  <c:v>6.3053286881032608E-2</c:v>
                </c:pt>
                <c:pt idx="8">
                  <c:v>7.521845907818836E-2</c:v>
                </c:pt>
                <c:pt idx="9">
                  <c:v>8.2757439031355309E-2</c:v>
                </c:pt>
                <c:pt idx="10">
                  <c:v>8.1329601919013075E-2</c:v>
                </c:pt>
                <c:pt idx="11">
                  <c:v>6.6023188074704434E-2</c:v>
                </c:pt>
                <c:pt idx="12">
                  <c:v>5.4657604660460338E-2</c:v>
                </c:pt>
                <c:pt idx="13">
                  <c:v>5.2030384373750641E-2</c:v>
                </c:pt>
                <c:pt idx="14">
                  <c:v>5.7513278885144785E-2</c:v>
                </c:pt>
                <c:pt idx="15">
                  <c:v>5.7341938431663714E-2</c:v>
                </c:pt>
                <c:pt idx="16">
                  <c:v>5.0259866354446285E-2</c:v>
                </c:pt>
                <c:pt idx="17">
                  <c:v>2.9013650122793992E-2</c:v>
                </c:pt>
                <c:pt idx="18">
                  <c:v>1.587754868924553E-2</c:v>
                </c:pt>
              </c:numCache>
            </c:numRef>
          </c:val>
        </c:ser>
        <c:ser>
          <c:idx val="2"/>
          <c:order val="2"/>
          <c:tx>
            <c:strRef>
              <c:f>'r9'!$E$31</c:f>
              <c:strCache>
                <c:ptCount val="1"/>
                <c:pt idx="0">
                  <c:v>3-Isola del Bosco/Delle Corti</c:v>
                </c:pt>
              </c:strCache>
            </c:strRef>
          </c:tx>
          <c:invertIfNegative val="0"/>
          <c:cat>
            <c:strRef>
              <c:f>'r9'!$B$32:$B$50</c:f>
              <c:strCache>
                <c:ptCount val="19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36-39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90e+</c:v>
                </c:pt>
              </c:strCache>
            </c:strRef>
          </c:cat>
          <c:val>
            <c:numRef>
              <c:f>'r9'!$E$32:$E$50</c:f>
              <c:numCache>
                <c:formatCode>0.00%</c:formatCode>
                <c:ptCount val="19"/>
                <c:pt idx="0">
                  <c:v>4.2352941176470586E-2</c:v>
                </c:pt>
                <c:pt idx="1">
                  <c:v>4.4941176470588234E-2</c:v>
                </c:pt>
                <c:pt idx="2">
                  <c:v>4.6862745098039213E-2</c:v>
                </c:pt>
                <c:pt idx="3">
                  <c:v>4.1960784313725491E-2</c:v>
                </c:pt>
                <c:pt idx="4">
                  <c:v>4.3568627450980391E-2</c:v>
                </c:pt>
                <c:pt idx="5">
                  <c:v>5.1803921568627453E-2</c:v>
                </c:pt>
                <c:pt idx="6">
                  <c:v>6.0745098039215684E-2</c:v>
                </c:pt>
                <c:pt idx="7">
                  <c:v>6.3372549019607843E-2</c:v>
                </c:pt>
                <c:pt idx="8">
                  <c:v>7.4313725490196075E-2</c:v>
                </c:pt>
                <c:pt idx="9">
                  <c:v>8.7254901960784309E-2</c:v>
                </c:pt>
                <c:pt idx="10">
                  <c:v>8.4196078431372542E-2</c:v>
                </c:pt>
                <c:pt idx="11">
                  <c:v>6.9882352941176465E-2</c:v>
                </c:pt>
                <c:pt idx="12">
                  <c:v>5.6078431372549017E-2</c:v>
                </c:pt>
                <c:pt idx="13">
                  <c:v>4.7098039215686276E-2</c:v>
                </c:pt>
                <c:pt idx="14">
                  <c:v>5.5098039215686276E-2</c:v>
                </c:pt>
                <c:pt idx="15">
                  <c:v>5.0627450980392154E-2</c:v>
                </c:pt>
                <c:pt idx="16">
                  <c:v>3.9960784313725489E-2</c:v>
                </c:pt>
                <c:pt idx="17">
                  <c:v>2.5999999999999999E-2</c:v>
                </c:pt>
                <c:pt idx="18">
                  <c:v>1.3882352941176471E-2</c:v>
                </c:pt>
              </c:numCache>
            </c:numRef>
          </c:val>
        </c:ser>
        <c:ser>
          <c:idx val="3"/>
          <c:order val="3"/>
          <c:tx>
            <c:strRef>
              <c:f>'r9'!$F$31</c:f>
              <c:strCache>
                <c:ptCount val="1"/>
                <c:pt idx="0">
                  <c:v>4-Pelucca /Villaggio Falck</c:v>
                </c:pt>
              </c:strCache>
            </c:strRef>
          </c:tx>
          <c:invertIfNegative val="0"/>
          <c:cat>
            <c:strRef>
              <c:f>'r9'!$B$32:$B$50</c:f>
              <c:strCache>
                <c:ptCount val="19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36-39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90e+</c:v>
                </c:pt>
              </c:strCache>
            </c:strRef>
          </c:cat>
          <c:val>
            <c:numRef>
              <c:f>'r9'!$F$32:$F$50</c:f>
              <c:numCache>
                <c:formatCode>0.00%</c:formatCode>
                <c:ptCount val="19"/>
                <c:pt idx="0">
                  <c:v>5.1515151515151514E-2</c:v>
                </c:pt>
                <c:pt idx="1">
                  <c:v>5.0378787878787877E-2</c:v>
                </c:pt>
                <c:pt idx="2">
                  <c:v>4.4318181818181819E-2</c:v>
                </c:pt>
                <c:pt idx="3">
                  <c:v>4.2045454545454546E-2</c:v>
                </c:pt>
                <c:pt idx="4">
                  <c:v>3.9393939393939391E-2</c:v>
                </c:pt>
                <c:pt idx="5">
                  <c:v>5.909090909090909E-2</c:v>
                </c:pt>
                <c:pt idx="6">
                  <c:v>7.3106060606060605E-2</c:v>
                </c:pt>
                <c:pt idx="7">
                  <c:v>7.7651515151515152E-2</c:v>
                </c:pt>
                <c:pt idx="8">
                  <c:v>9.9621212121212124E-2</c:v>
                </c:pt>
                <c:pt idx="9">
                  <c:v>8.257575757575758E-2</c:v>
                </c:pt>
                <c:pt idx="10">
                  <c:v>8.4848484848484854E-2</c:v>
                </c:pt>
                <c:pt idx="11">
                  <c:v>6.7424242424242428E-2</c:v>
                </c:pt>
                <c:pt idx="12">
                  <c:v>4.6969696969696967E-2</c:v>
                </c:pt>
                <c:pt idx="13">
                  <c:v>3.6742424242424243E-2</c:v>
                </c:pt>
                <c:pt idx="14">
                  <c:v>4.128787878787879E-2</c:v>
                </c:pt>
                <c:pt idx="15">
                  <c:v>3.5227272727272725E-2</c:v>
                </c:pt>
                <c:pt idx="16">
                  <c:v>3.4848484848484851E-2</c:v>
                </c:pt>
                <c:pt idx="17">
                  <c:v>2.2727272727272728E-2</c:v>
                </c:pt>
                <c:pt idx="18">
                  <c:v>1.0227272727272727E-2</c:v>
                </c:pt>
              </c:numCache>
            </c:numRef>
          </c:val>
        </c:ser>
        <c:ser>
          <c:idx val="4"/>
          <c:order val="4"/>
          <c:tx>
            <c:strRef>
              <c:f>'r9'!$G$31</c:f>
              <c:strCache>
                <c:ptCount val="1"/>
                <c:pt idx="0">
                  <c:v>5-DeiParchi /CascinaGatti /Parpagliona</c:v>
                </c:pt>
              </c:strCache>
            </c:strRef>
          </c:tx>
          <c:invertIfNegative val="0"/>
          <c:cat>
            <c:strRef>
              <c:f>'r9'!$B$32:$B$50</c:f>
              <c:strCache>
                <c:ptCount val="19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36-39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90e+</c:v>
                </c:pt>
              </c:strCache>
            </c:strRef>
          </c:cat>
          <c:val>
            <c:numRef>
              <c:f>'r9'!$G$32:$G$50</c:f>
              <c:numCache>
                <c:formatCode>0.00%</c:formatCode>
                <c:ptCount val="19"/>
                <c:pt idx="0">
                  <c:v>3.5919708886019489E-2</c:v>
                </c:pt>
                <c:pt idx="1">
                  <c:v>4.4606174433618972E-2</c:v>
                </c:pt>
                <c:pt idx="2">
                  <c:v>4.748209883789177E-2</c:v>
                </c:pt>
                <c:pt idx="3">
                  <c:v>4.9712407559572722E-2</c:v>
                </c:pt>
                <c:pt idx="4">
                  <c:v>4.4077943420589273E-2</c:v>
                </c:pt>
                <c:pt idx="5">
                  <c:v>4.6953867824862071E-2</c:v>
                </c:pt>
                <c:pt idx="6">
                  <c:v>4.5956098133583756E-2</c:v>
                </c:pt>
                <c:pt idx="7">
                  <c:v>5.4994717689869702E-2</c:v>
                </c:pt>
                <c:pt idx="8">
                  <c:v>6.7672262002582459E-2</c:v>
                </c:pt>
                <c:pt idx="9">
                  <c:v>7.583049653715225E-2</c:v>
                </c:pt>
                <c:pt idx="10">
                  <c:v>8.0115036976170909E-2</c:v>
                </c:pt>
                <c:pt idx="11">
                  <c:v>6.9139570372109396E-2</c:v>
                </c:pt>
                <c:pt idx="12">
                  <c:v>6.6557107641741983E-2</c:v>
                </c:pt>
                <c:pt idx="13">
                  <c:v>7.0372109402512026E-2</c:v>
                </c:pt>
                <c:pt idx="14">
                  <c:v>6.8376570019955396E-2</c:v>
                </c:pt>
                <c:pt idx="15">
                  <c:v>5.7870642094142506E-2</c:v>
                </c:pt>
                <c:pt idx="16">
                  <c:v>4.2375865711938021E-2</c:v>
                </c:pt>
                <c:pt idx="17">
                  <c:v>2.2127010212466252E-2</c:v>
                </c:pt>
                <c:pt idx="18">
                  <c:v>9.8603122432210349E-3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666624"/>
        <c:axId val="212672512"/>
      </c:barChart>
      <c:catAx>
        <c:axId val="21266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212672512"/>
        <c:crosses val="autoZero"/>
        <c:auto val="1"/>
        <c:lblAlgn val="ctr"/>
        <c:lblOffset val="100"/>
        <c:noMultiLvlLbl val="0"/>
      </c:catAx>
      <c:valAx>
        <c:axId val="212672512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2126666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wMode val="edge"/>
          <c:hMode val="edge"/>
          <c:x val="0"/>
          <c:y val="0.89111032885595187"/>
          <c:w val="0.89796437417153852"/>
          <c:h val="1"/>
        </c:manualLayout>
      </c:layout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it-IT"/>
        </a:p>
      </c:txPr>
    </c:legend>
    <c:plotVisOnly val="1"/>
    <c:dispBlanksAs val="gap"/>
    <c:showDLblsOverMax val="0"/>
  </c:chart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r>
              <a:t>Popolazione maschile residente nel Comune di Sesto SG per classe d'età, stato civile e quartiere al 31 dicembre 2008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8"/>
      <c:hPercent val="13"/>
      <c:rotY val="44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'r10'!#REF!</c:f>
              <c:strCache>
                <c:ptCount val="1"/>
                <c:pt idx="0">
                  <c:v>#RIF!</c:v>
                </c:pt>
              </c:strCache>
            </c:strRef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'r10'!#REF!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'r10'!#REF!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'r10'!#REF!</c:f>
              <c:strCache>
                <c:ptCount val="1"/>
                <c:pt idx="0">
                  <c:v>#RIF!</c:v>
                </c:pt>
              </c:strCache>
            </c:strRef>
          </c:tx>
          <c:spPr>
            <a:solidFill>
              <a:srgbClr val="FF99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'r10'!#REF!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'r10'!#REF!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'r10'!#REF!</c:f>
              <c:strCache>
                <c:ptCount val="1"/>
                <c:pt idx="0">
                  <c:v>#RIF!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'r10'!#REF!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'r10'!#REF!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tx>
            <c:strRef>
              <c:f>'r10'!#REF!</c:f>
              <c:strCache>
                <c:ptCount val="1"/>
                <c:pt idx="0">
                  <c:v>#RIF!</c:v>
                </c:pt>
              </c:strCache>
            </c:strRef>
          </c:tx>
          <c:spPr>
            <a:solidFill>
              <a:srgbClr val="3399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'r10'!#REF!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'r10'!#REF!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2692352"/>
        <c:axId val="215578496"/>
        <c:axId val="0"/>
      </c:bar3DChart>
      <c:catAx>
        <c:axId val="2126923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it-IT"/>
          </a:p>
        </c:txPr>
        <c:crossAx val="215578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55784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it-IT"/>
          </a:p>
        </c:txPr>
        <c:crossAx val="212692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05" b="0" i="0" u="none" strike="noStrike" baseline="0">
              <a:solidFill>
                <a:srgbClr val="000000"/>
              </a:solidFill>
              <a:latin typeface="Century Gothic"/>
              <a:ea typeface="Century Gothic"/>
              <a:cs typeface="Century Gothic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1.xml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2</xdr:row>
      <xdr:rowOff>85725</xdr:rowOff>
    </xdr:from>
    <xdr:to>
      <xdr:col>2</xdr:col>
      <xdr:colOff>2647950</xdr:colOff>
      <xdr:row>5</xdr:row>
      <xdr:rowOff>123825</xdr:rowOff>
    </xdr:to>
    <xdr:pic>
      <xdr:nvPicPr>
        <xdr:cNvPr id="145486" name="Picture 281" descr="SSG LOGO LATERAL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428625"/>
          <a:ext cx="2590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134</xdr:row>
      <xdr:rowOff>85725</xdr:rowOff>
    </xdr:from>
    <xdr:to>
      <xdr:col>0</xdr:col>
      <xdr:colOff>0</xdr:colOff>
      <xdr:row>161</xdr:row>
      <xdr:rowOff>57150</xdr:rowOff>
    </xdr:to>
    <xdr:graphicFrame macro="">
      <xdr:nvGraphicFramePr>
        <xdr:cNvPr id="1370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76200</xdr:colOff>
      <xdr:row>0</xdr:row>
      <xdr:rowOff>123825</xdr:rowOff>
    </xdr:from>
    <xdr:to>
      <xdr:col>1</xdr:col>
      <xdr:colOff>2133600</xdr:colOff>
      <xdr:row>2</xdr:row>
      <xdr:rowOff>104775</xdr:rowOff>
    </xdr:to>
    <xdr:pic>
      <xdr:nvPicPr>
        <xdr:cNvPr id="13708" name="Picture 281" descr="SSG LOGO LATERAL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23825"/>
          <a:ext cx="20574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0</xdr:row>
      <xdr:rowOff>123825</xdr:rowOff>
    </xdr:from>
    <xdr:to>
      <xdr:col>1</xdr:col>
      <xdr:colOff>2276475</xdr:colOff>
      <xdr:row>2</xdr:row>
      <xdr:rowOff>104775</xdr:rowOff>
    </xdr:to>
    <xdr:pic>
      <xdr:nvPicPr>
        <xdr:cNvPr id="14367" name="Picture 281" descr="SSG LOGO LATERAL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3825"/>
          <a:ext cx="22002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15</xdr:row>
      <xdr:rowOff>28575</xdr:rowOff>
    </xdr:from>
    <xdr:to>
      <xdr:col>3</xdr:col>
      <xdr:colOff>2571750</xdr:colOff>
      <xdr:row>31</xdr:row>
      <xdr:rowOff>9525</xdr:rowOff>
    </xdr:to>
    <xdr:graphicFrame macro="">
      <xdr:nvGraphicFramePr>
        <xdr:cNvPr id="15785" name="Gra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0</xdr:row>
      <xdr:rowOff>85725</xdr:rowOff>
    </xdr:from>
    <xdr:to>
      <xdr:col>1</xdr:col>
      <xdr:colOff>2371725</xdr:colOff>
      <xdr:row>2</xdr:row>
      <xdr:rowOff>133350</xdr:rowOff>
    </xdr:to>
    <xdr:pic>
      <xdr:nvPicPr>
        <xdr:cNvPr id="15786" name="Picture 281" descr="SSG LOGO LATERAL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85725"/>
          <a:ext cx="23050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0</xdr:row>
      <xdr:rowOff>123825</xdr:rowOff>
    </xdr:from>
    <xdr:to>
      <xdr:col>3</xdr:col>
      <xdr:colOff>161925</xdr:colOff>
      <xdr:row>2</xdr:row>
      <xdr:rowOff>133350</xdr:rowOff>
    </xdr:to>
    <xdr:pic>
      <xdr:nvPicPr>
        <xdr:cNvPr id="17460" name="Picture 281" descr="SSG LOGO LATERAL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23825"/>
          <a:ext cx="21621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56</xdr:row>
      <xdr:rowOff>9525</xdr:rowOff>
    </xdr:from>
    <xdr:to>
      <xdr:col>9</xdr:col>
      <xdr:colOff>695325</xdr:colOff>
      <xdr:row>108</xdr:row>
      <xdr:rowOff>0</xdr:rowOff>
    </xdr:to>
    <xdr:pic>
      <xdr:nvPicPr>
        <xdr:cNvPr id="421688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867900"/>
          <a:ext cx="8667750" cy="890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18</xdr:row>
      <xdr:rowOff>66675</xdr:rowOff>
    </xdr:from>
    <xdr:to>
      <xdr:col>5</xdr:col>
      <xdr:colOff>590550</xdr:colOff>
      <xdr:row>34</xdr:row>
      <xdr:rowOff>95250</xdr:rowOff>
    </xdr:to>
    <xdr:graphicFrame macro="">
      <xdr:nvGraphicFramePr>
        <xdr:cNvPr id="4216881" name="Gra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57150</xdr:colOff>
      <xdr:row>0</xdr:row>
      <xdr:rowOff>123825</xdr:rowOff>
    </xdr:from>
    <xdr:to>
      <xdr:col>2</xdr:col>
      <xdr:colOff>333375</xdr:colOff>
      <xdr:row>2</xdr:row>
      <xdr:rowOff>85725</xdr:rowOff>
    </xdr:to>
    <xdr:pic>
      <xdr:nvPicPr>
        <xdr:cNvPr id="4216882" name="Picture 281" descr="SSG LOGO LATERALE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23825"/>
          <a:ext cx="2200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28575</xdr:rowOff>
    </xdr:from>
    <xdr:to>
      <xdr:col>1</xdr:col>
      <xdr:colOff>2638425</xdr:colOff>
      <xdr:row>4</xdr:row>
      <xdr:rowOff>76200</xdr:rowOff>
    </xdr:to>
    <xdr:pic>
      <xdr:nvPicPr>
        <xdr:cNvPr id="23633" name="Picture 281" descr="SSG LOGO LATERAL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00025"/>
          <a:ext cx="25812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695325</xdr:colOff>
      <xdr:row>32</xdr:row>
      <xdr:rowOff>142875</xdr:rowOff>
    </xdr:from>
    <xdr:to>
      <xdr:col>7</xdr:col>
      <xdr:colOff>742950</xdr:colOff>
      <xdr:row>48</xdr:row>
      <xdr:rowOff>0</xdr:rowOff>
    </xdr:to>
    <xdr:graphicFrame macro="">
      <xdr:nvGraphicFramePr>
        <xdr:cNvPr id="11706" name="Gra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1</xdr:row>
      <xdr:rowOff>57150</xdr:rowOff>
    </xdr:from>
    <xdr:to>
      <xdr:col>4</xdr:col>
      <xdr:colOff>28575</xdr:colOff>
      <xdr:row>4</xdr:row>
      <xdr:rowOff>95250</xdr:rowOff>
    </xdr:to>
    <xdr:pic>
      <xdr:nvPicPr>
        <xdr:cNvPr id="11707" name="Picture 281" descr="SSG LOGO LATERAL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28600"/>
          <a:ext cx="25812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619125</xdr:colOff>
      <xdr:row>33</xdr:row>
      <xdr:rowOff>28575</xdr:rowOff>
    </xdr:from>
    <xdr:to>
      <xdr:col>7</xdr:col>
      <xdr:colOff>295275</xdr:colOff>
      <xdr:row>46</xdr:row>
      <xdr:rowOff>171450</xdr:rowOff>
    </xdr:to>
    <xdr:graphicFrame macro="">
      <xdr:nvGraphicFramePr>
        <xdr:cNvPr id="10688" name="Gra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57150</xdr:colOff>
      <xdr:row>1</xdr:row>
      <xdr:rowOff>28575</xdr:rowOff>
    </xdr:from>
    <xdr:to>
      <xdr:col>3</xdr:col>
      <xdr:colOff>685800</xdr:colOff>
      <xdr:row>3</xdr:row>
      <xdr:rowOff>114300</xdr:rowOff>
    </xdr:to>
    <xdr:pic>
      <xdr:nvPicPr>
        <xdr:cNvPr id="10689" name="Picture 281" descr="SSG LOGO LATERAL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00025"/>
          <a:ext cx="25812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29</xdr:row>
      <xdr:rowOff>133350</xdr:rowOff>
    </xdr:from>
    <xdr:to>
      <xdr:col>8</xdr:col>
      <xdr:colOff>542925</xdr:colOff>
      <xdr:row>56</xdr:row>
      <xdr:rowOff>104775</xdr:rowOff>
    </xdr:to>
    <xdr:graphicFrame macro="">
      <xdr:nvGraphicFramePr>
        <xdr:cNvPr id="613776" name="Gra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57150</xdr:colOff>
      <xdr:row>1</xdr:row>
      <xdr:rowOff>28575</xdr:rowOff>
    </xdr:from>
    <xdr:to>
      <xdr:col>4</xdr:col>
      <xdr:colOff>85725</xdr:colOff>
      <xdr:row>3</xdr:row>
      <xdr:rowOff>133350</xdr:rowOff>
    </xdr:to>
    <xdr:pic>
      <xdr:nvPicPr>
        <xdr:cNvPr id="613777" name="Picture 281" descr="SSG LOGO LATERAL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00025"/>
          <a:ext cx="25812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32</xdr:row>
      <xdr:rowOff>133350</xdr:rowOff>
    </xdr:from>
    <xdr:to>
      <xdr:col>7</xdr:col>
      <xdr:colOff>552450</xdr:colOff>
      <xdr:row>48</xdr:row>
      <xdr:rowOff>114300</xdr:rowOff>
    </xdr:to>
    <xdr:graphicFrame macro="">
      <xdr:nvGraphicFramePr>
        <xdr:cNvPr id="4532" name="Gra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57150</xdr:colOff>
      <xdr:row>1</xdr:row>
      <xdr:rowOff>28575</xdr:rowOff>
    </xdr:from>
    <xdr:to>
      <xdr:col>4</xdr:col>
      <xdr:colOff>85725</xdr:colOff>
      <xdr:row>3</xdr:row>
      <xdr:rowOff>133350</xdr:rowOff>
    </xdr:to>
    <xdr:pic>
      <xdr:nvPicPr>
        <xdr:cNvPr id="4533" name="Picture 281" descr="SSG LOGO LATERAL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0"/>
          <a:ext cx="24860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15</xdr:row>
      <xdr:rowOff>28575</xdr:rowOff>
    </xdr:from>
    <xdr:to>
      <xdr:col>4</xdr:col>
      <xdr:colOff>247650</xdr:colOff>
      <xdr:row>27</xdr:row>
      <xdr:rowOff>19050</xdr:rowOff>
    </xdr:to>
    <xdr:graphicFrame macro="">
      <xdr:nvGraphicFramePr>
        <xdr:cNvPr id="5526" name="Gra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76200</xdr:colOff>
      <xdr:row>0</xdr:row>
      <xdr:rowOff>123825</xdr:rowOff>
    </xdr:from>
    <xdr:to>
      <xdr:col>1</xdr:col>
      <xdr:colOff>2171700</xdr:colOff>
      <xdr:row>2</xdr:row>
      <xdr:rowOff>123825</xdr:rowOff>
    </xdr:to>
    <xdr:pic>
      <xdr:nvPicPr>
        <xdr:cNvPr id="5527" name="Picture 281" descr="SSG LOGO LATERAL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23825"/>
          <a:ext cx="2095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238125</xdr:colOff>
      <xdr:row>16</xdr:row>
      <xdr:rowOff>57150</xdr:rowOff>
    </xdr:from>
    <xdr:to>
      <xdr:col>5</xdr:col>
      <xdr:colOff>133350</xdr:colOff>
      <xdr:row>32</xdr:row>
      <xdr:rowOff>104775</xdr:rowOff>
    </xdr:to>
    <xdr:graphicFrame macro="">
      <xdr:nvGraphicFramePr>
        <xdr:cNvPr id="20223" name="Gra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304800</xdr:colOff>
      <xdr:row>43</xdr:row>
      <xdr:rowOff>85725</xdr:rowOff>
    </xdr:from>
    <xdr:to>
      <xdr:col>5</xdr:col>
      <xdr:colOff>200025</xdr:colOff>
      <xdr:row>59</xdr:row>
      <xdr:rowOff>123825</xdr:rowOff>
    </xdr:to>
    <xdr:graphicFrame macro="">
      <xdr:nvGraphicFramePr>
        <xdr:cNvPr id="20224" name="Gra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76200</xdr:colOff>
      <xdr:row>0</xdr:row>
      <xdr:rowOff>123825</xdr:rowOff>
    </xdr:from>
    <xdr:to>
      <xdr:col>1</xdr:col>
      <xdr:colOff>2171700</xdr:colOff>
      <xdr:row>2</xdr:row>
      <xdr:rowOff>123825</xdr:rowOff>
    </xdr:to>
    <xdr:pic>
      <xdr:nvPicPr>
        <xdr:cNvPr id="20225" name="Picture 281" descr="SSG LOGO LATERALE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23825"/>
          <a:ext cx="2095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29</xdr:row>
      <xdr:rowOff>38100</xdr:rowOff>
    </xdr:from>
    <xdr:to>
      <xdr:col>10</xdr:col>
      <xdr:colOff>542925</xdr:colOff>
      <xdr:row>50</xdr:row>
      <xdr:rowOff>161925</xdr:rowOff>
    </xdr:to>
    <xdr:graphicFrame macro="">
      <xdr:nvGraphicFramePr>
        <xdr:cNvPr id="22930" name="Gra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76200</xdr:colOff>
      <xdr:row>0</xdr:row>
      <xdr:rowOff>123825</xdr:rowOff>
    </xdr:from>
    <xdr:to>
      <xdr:col>2</xdr:col>
      <xdr:colOff>876300</xdr:colOff>
      <xdr:row>2</xdr:row>
      <xdr:rowOff>123825</xdr:rowOff>
    </xdr:to>
    <xdr:pic>
      <xdr:nvPicPr>
        <xdr:cNvPr id="22931" name="Picture 281" descr="SSG LOGO LATERAL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23825"/>
          <a:ext cx="18859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C26"/>
  <sheetViews>
    <sheetView zoomScale="90" workbookViewId="0">
      <selection activeCell="B8" sqref="B8"/>
    </sheetView>
  </sheetViews>
  <sheetFormatPr defaultRowHeight="13.5" x14ac:dyDescent="0.25"/>
  <cols>
    <col min="1" max="1" width="3.7109375" style="10" customWidth="1"/>
    <col min="2" max="2" width="7.7109375" style="155" customWidth="1"/>
    <col min="3" max="3" width="99.28515625" style="157" customWidth="1"/>
    <col min="4" max="16384" width="9.140625" style="10"/>
  </cols>
  <sheetData>
    <row r="7" spans="2:3" s="23" customFormat="1" ht="39" customHeight="1" x14ac:dyDescent="0.25">
      <c r="B7" s="170" t="s">
        <v>630</v>
      </c>
      <c r="C7" s="170"/>
    </row>
    <row r="8" spans="2:3" ht="15.75" x14ac:dyDescent="0.25">
      <c r="C8" s="156"/>
    </row>
    <row r="9" spans="2:3" ht="25.5" x14ac:dyDescent="0.25">
      <c r="B9" s="52" t="s">
        <v>43</v>
      </c>
      <c r="C9" s="53" t="s">
        <v>44</v>
      </c>
    </row>
    <row r="10" spans="2:3" x14ac:dyDescent="0.25">
      <c r="B10" s="54" t="s">
        <v>81</v>
      </c>
      <c r="C10" s="55" t="s">
        <v>617</v>
      </c>
    </row>
    <row r="11" spans="2:3" x14ac:dyDescent="0.25">
      <c r="B11" s="54" t="s">
        <v>82</v>
      </c>
      <c r="C11" s="55" t="s">
        <v>597</v>
      </c>
    </row>
    <row r="12" spans="2:3" x14ac:dyDescent="0.25">
      <c r="B12" s="54" t="s">
        <v>83</v>
      </c>
      <c r="C12" s="55" t="s">
        <v>595</v>
      </c>
    </row>
    <row r="13" spans="2:3" x14ac:dyDescent="0.25">
      <c r="B13" s="54" t="s">
        <v>101</v>
      </c>
      <c r="C13" s="55" t="s">
        <v>599</v>
      </c>
    </row>
    <row r="14" spans="2:3" x14ac:dyDescent="0.25">
      <c r="B14" s="54" t="s">
        <v>84</v>
      </c>
      <c r="C14" s="55" t="s">
        <v>613</v>
      </c>
    </row>
    <row r="15" spans="2:3" x14ac:dyDescent="0.25">
      <c r="B15" s="54" t="s">
        <v>85</v>
      </c>
      <c r="C15" s="55" t="s">
        <v>600</v>
      </c>
    </row>
    <row r="16" spans="2:3" x14ac:dyDescent="0.25">
      <c r="B16" s="54" t="s">
        <v>86</v>
      </c>
      <c r="C16" s="55" t="s">
        <v>601</v>
      </c>
    </row>
    <row r="17" spans="2:3" x14ac:dyDescent="0.25">
      <c r="B17" s="54" t="s">
        <v>87</v>
      </c>
      <c r="C17" s="55" t="s">
        <v>602</v>
      </c>
    </row>
    <row r="18" spans="2:3" x14ac:dyDescent="0.25">
      <c r="B18" s="54" t="s">
        <v>88</v>
      </c>
      <c r="C18" s="55" t="s">
        <v>603</v>
      </c>
    </row>
    <row r="19" spans="2:3" x14ac:dyDescent="0.25">
      <c r="B19" s="54" t="s">
        <v>89</v>
      </c>
      <c r="C19" s="55" t="s">
        <v>604</v>
      </c>
    </row>
    <row r="20" spans="2:3" x14ac:dyDescent="0.25">
      <c r="B20" s="54" t="s">
        <v>90</v>
      </c>
      <c r="C20" s="55" t="s">
        <v>611</v>
      </c>
    </row>
    <row r="21" spans="2:3" x14ac:dyDescent="0.25">
      <c r="B21" s="54" t="s">
        <v>91</v>
      </c>
      <c r="C21" s="55" t="s">
        <v>612</v>
      </c>
    </row>
    <row r="22" spans="2:3" x14ac:dyDescent="0.25">
      <c r="B22" s="54" t="s">
        <v>92</v>
      </c>
      <c r="C22" s="55" t="s">
        <v>629</v>
      </c>
    </row>
    <row r="25" spans="2:3" x14ac:dyDescent="0.25">
      <c r="B25" s="171" t="s">
        <v>615</v>
      </c>
      <c r="C25" s="171"/>
    </row>
    <row r="26" spans="2:3" x14ac:dyDescent="0.25">
      <c r="B26" s="172" t="s">
        <v>616</v>
      </c>
      <c r="C26" s="172"/>
    </row>
  </sheetData>
  <sheetProtection selectLockedCells="1" selectUnlockedCells="1"/>
  <mergeCells count="3">
    <mergeCell ref="B7:C7"/>
    <mergeCell ref="B25:C25"/>
    <mergeCell ref="B26:C26"/>
  </mergeCells>
  <phoneticPr fontId="2" type="noConversion"/>
  <pageMargins left="0.35433070866141736" right="0.35433070866141736" top="0.98425196850393704" bottom="0.98425196850393704" header="0.51181102362204722" footer="0.51181102362204722"/>
  <pageSetup paperSize="9" scale="9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9"/>
  <sheetViews>
    <sheetView zoomScale="90" workbookViewId="0">
      <pane ySplit="8" topLeftCell="A21" activePane="bottomLeft" state="frozen"/>
      <selection pane="bottomLeft" activeCell="B116" sqref="B116"/>
    </sheetView>
  </sheetViews>
  <sheetFormatPr defaultRowHeight="13.5" x14ac:dyDescent="0.25"/>
  <cols>
    <col min="1" max="1" width="1.85546875" style="10" customWidth="1"/>
    <col min="2" max="2" width="40" style="148" customWidth="1"/>
    <col min="3" max="3" width="16.7109375" style="128" customWidth="1"/>
    <col min="4" max="4" width="13" style="10" customWidth="1"/>
    <col min="5" max="5" width="14.85546875" style="10" customWidth="1"/>
    <col min="6" max="6" width="23.5703125" style="10" customWidth="1"/>
    <col min="7" max="7" width="15.42578125" style="10" customWidth="1"/>
    <col min="8" max="8" width="15.7109375" style="10" customWidth="1"/>
    <col min="9" max="9" width="6.5703125" style="10" bestFit="1" customWidth="1"/>
    <col min="10" max="16384" width="9.140625" style="10"/>
  </cols>
  <sheetData>
    <row r="1" spans="1:9" x14ac:dyDescent="0.25">
      <c r="B1" s="10"/>
      <c r="C1" s="10"/>
    </row>
    <row r="2" spans="1:9" s="87" customFormat="1" ht="17.25" x14ac:dyDescent="0.3">
      <c r="C2" s="88"/>
      <c r="D2" s="88"/>
      <c r="E2" s="88"/>
      <c r="F2" s="88"/>
      <c r="G2" s="88"/>
      <c r="H2" s="89"/>
      <c r="I2" s="89"/>
    </row>
    <row r="3" spans="1:9" s="87" customFormat="1" ht="17.25" x14ac:dyDescent="0.3">
      <c r="C3" s="88"/>
      <c r="D3" s="88"/>
      <c r="E3" s="88"/>
      <c r="F3" s="88"/>
      <c r="G3" s="88"/>
      <c r="H3" s="89"/>
      <c r="I3" s="89"/>
    </row>
    <row r="4" spans="1:9" s="25" customFormat="1" ht="18" x14ac:dyDescent="0.25">
      <c r="A4" s="23"/>
      <c r="B4" s="149" t="s">
        <v>603</v>
      </c>
      <c r="C4" s="150"/>
      <c r="D4" s="22"/>
      <c r="E4" s="22"/>
      <c r="F4" s="22"/>
      <c r="G4" s="22"/>
      <c r="H4" s="23"/>
    </row>
    <row r="5" spans="1:9" ht="15.75" x14ac:dyDescent="0.25">
      <c r="A5" s="25"/>
      <c r="B5" s="133"/>
      <c r="C5" s="134"/>
      <c r="D5" s="25"/>
      <c r="E5" s="25"/>
      <c r="F5" s="25"/>
      <c r="G5" s="25"/>
      <c r="H5" s="25"/>
    </row>
    <row r="6" spans="1:9" x14ac:dyDescent="0.25">
      <c r="A6" s="25"/>
      <c r="B6" s="135" t="s">
        <v>47</v>
      </c>
      <c r="C6" s="134"/>
      <c r="D6" s="25"/>
      <c r="E6" s="25"/>
      <c r="F6" s="25"/>
      <c r="G6" s="25"/>
      <c r="H6" s="25"/>
    </row>
    <row r="8" spans="1:9" x14ac:dyDescent="0.25">
      <c r="B8" s="136" t="s">
        <v>51</v>
      </c>
      <c r="C8" s="62" t="s">
        <v>0</v>
      </c>
      <c r="D8" s="62" t="s">
        <v>25</v>
      </c>
      <c r="E8" s="62" t="s">
        <v>26</v>
      </c>
      <c r="F8" s="62" t="s">
        <v>27</v>
      </c>
      <c r="G8" s="62" t="s">
        <v>28</v>
      </c>
      <c r="H8" s="62" t="s">
        <v>52</v>
      </c>
      <c r="I8" s="137"/>
    </row>
    <row r="9" spans="1:9" x14ac:dyDescent="0.25">
      <c r="B9" s="138" t="s">
        <v>54</v>
      </c>
      <c r="C9" s="139" t="s">
        <v>1</v>
      </c>
      <c r="D9" s="139">
        <v>406</v>
      </c>
      <c r="E9" s="139">
        <v>0</v>
      </c>
      <c r="F9" s="139">
        <v>0</v>
      </c>
      <c r="G9" s="139">
        <v>0</v>
      </c>
      <c r="H9" s="140">
        <f>SUM(D9:G9)</f>
        <v>406</v>
      </c>
    </row>
    <row r="10" spans="1:9" x14ac:dyDescent="0.25">
      <c r="B10" s="151" t="s">
        <v>54</v>
      </c>
      <c r="C10" s="139" t="s">
        <v>12</v>
      </c>
      <c r="D10" s="139">
        <v>417</v>
      </c>
      <c r="E10" s="139">
        <v>0</v>
      </c>
      <c r="F10" s="139">
        <v>0</v>
      </c>
      <c r="G10" s="139">
        <v>0</v>
      </c>
      <c r="H10" s="140">
        <f t="shared" ref="H10:H28" si="0">SUM(D10:G10)</f>
        <v>417</v>
      </c>
    </row>
    <row r="11" spans="1:9" x14ac:dyDescent="0.25">
      <c r="B11" s="151" t="s">
        <v>54</v>
      </c>
      <c r="C11" s="139" t="s">
        <v>2</v>
      </c>
      <c r="D11" s="139">
        <v>492</v>
      </c>
      <c r="E11" s="139">
        <v>0</v>
      </c>
      <c r="F11" s="139">
        <v>0</v>
      </c>
      <c r="G11" s="139">
        <v>0</v>
      </c>
      <c r="H11" s="140">
        <f t="shared" si="0"/>
        <v>492</v>
      </c>
    </row>
    <row r="12" spans="1:9" x14ac:dyDescent="0.25">
      <c r="B12" s="151" t="s">
        <v>54</v>
      </c>
      <c r="C12" s="139" t="s">
        <v>3</v>
      </c>
      <c r="D12" s="139">
        <v>466</v>
      </c>
      <c r="E12" s="139">
        <v>0</v>
      </c>
      <c r="F12" s="139">
        <v>0</v>
      </c>
      <c r="G12" s="139">
        <v>0</v>
      </c>
      <c r="H12" s="140">
        <f t="shared" si="0"/>
        <v>466</v>
      </c>
    </row>
    <row r="13" spans="1:9" x14ac:dyDescent="0.25">
      <c r="B13" s="151" t="s">
        <v>54</v>
      </c>
      <c r="C13" s="139" t="s">
        <v>4</v>
      </c>
      <c r="D13" s="139">
        <v>402</v>
      </c>
      <c r="E13" s="139">
        <v>5</v>
      </c>
      <c r="F13" s="139">
        <v>1</v>
      </c>
      <c r="G13" s="139">
        <v>0</v>
      </c>
      <c r="H13" s="140">
        <f t="shared" si="0"/>
        <v>408</v>
      </c>
    </row>
    <row r="14" spans="1:9" x14ac:dyDescent="0.25">
      <c r="B14" s="151" t="s">
        <v>54</v>
      </c>
      <c r="C14" s="139" t="s">
        <v>5</v>
      </c>
      <c r="D14" s="139">
        <v>474</v>
      </c>
      <c r="E14" s="139">
        <v>28</v>
      </c>
      <c r="F14" s="139">
        <v>0</v>
      </c>
      <c r="G14" s="139">
        <v>0</v>
      </c>
      <c r="H14" s="140">
        <f t="shared" si="0"/>
        <v>502</v>
      </c>
    </row>
    <row r="15" spans="1:9" x14ac:dyDescent="0.25">
      <c r="B15" s="151" t="s">
        <v>54</v>
      </c>
      <c r="C15" s="139" t="s">
        <v>6</v>
      </c>
      <c r="D15" s="139">
        <v>433</v>
      </c>
      <c r="E15" s="139">
        <v>135</v>
      </c>
      <c r="F15" s="139">
        <v>4</v>
      </c>
      <c r="G15" s="139">
        <v>0</v>
      </c>
      <c r="H15" s="140">
        <f t="shared" si="0"/>
        <v>572</v>
      </c>
    </row>
    <row r="16" spans="1:9" x14ac:dyDescent="0.25">
      <c r="B16" s="151" t="s">
        <v>54</v>
      </c>
      <c r="C16" s="139" t="s">
        <v>7</v>
      </c>
      <c r="D16" s="139">
        <v>399</v>
      </c>
      <c r="E16" s="139">
        <v>244</v>
      </c>
      <c r="F16" s="139">
        <v>13</v>
      </c>
      <c r="G16" s="139">
        <v>1</v>
      </c>
      <c r="H16" s="140">
        <f t="shared" si="0"/>
        <v>657</v>
      </c>
    </row>
    <row r="17" spans="2:8" x14ac:dyDescent="0.25">
      <c r="B17" s="151" t="s">
        <v>54</v>
      </c>
      <c r="C17" s="139" t="s">
        <v>8</v>
      </c>
      <c r="D17" s="139">
        <v>372</v>
      </c>
      <c r="E17" s="139">
        <v>361</v>
      </c>
      <c r="F17" s="139">
        <v>19</v>
      </c>
      <c r="G17" s="139">
        <v>2</v>
      </c>
      <c r="H17" s="140">
        <f t="shared" si="0"/>
        <v>754</v>
      </c>
    </row>
    <row r="18" spans="2:8" x14ac:dyDescent="0.25">
      <c r="B18" s="151" t="s">
        <v>54</v>
      </c>
      <c r="C18" s="139" t="s">
        <v>9</v>
      </c>
      <c r="D18" s="139">
        <v>329</v>
      </c>
      <c r="E18" s="139">
        <v>424</v>
      </c>
      <c r="F18" s="139">
        <v>31</v>
      </c>
      <c r="G18" s="139">
        <v>1</v>
      </c>
      <c r="H18" s="140">
        <f t="shared" si="0"/>
        <v>785</v>
      </c>
    </row>
    <row r="19" spans="2:8" x14ac:dyDescent="0.25">
      <c r="B19" s="151" t="s">
        <v>54</v>
      </c>
      <c r="C19" s="139" t="s">
        <v>10</v>
      </c>
      <c r="D19" s="139">
        <v>249</v>
      </c>
      <c r="E19" s="139">
        <v>502</v>
      </c>
      <c r="F19" s="139">
        <v>53</v>
      </c>
      <c r="G19" s="139">
        <v>4</v>
      </c>
      <c r="H19" s="140">
        <f t="shared" si="0"/>
        <v>808</v>
      </c>
    </row>
    <row r="20" spans="2:8" x14ac:dyDescent="0.25">
      <c r="B20" s="151" t="s">
        <v>54</v>
      </c>
      <c r="C20" s="139" t="s">
        <v>11</v>
      </c>
      <c r="D20" s="139">
        <v>161</v>
      </c>
      <c r="E20" s="139">
        <v>446</v>
      </c>
      <c r="F20" s="139">
        <v>47</v>
      </c>
      <c r="G20" s="139">
        <v>7</v>
      </c>
      <c r="H20" s="140">
        <f t="shared" si="0"/>
        <v>661</v>
      </c>
    </row>
    <row r="21" spans="2:8" x14ac:dyDescent="0.25">
      <c r="B21" s="151" t="s">
        <v>54</v>
      </c>
      <c r="C21" s="139" t="s">
        <v>13</v>
      </c>
      <c r="D21" s="139">
        <v>84</v>
      </c>
      <c r="E21" s="139">
        <v>388</v>
      </c>
      <c r="F21" s="139">
        <v>35</v>
      </c>
      <c r="G21" s="139">
        <v>12</v>
      </c>
      <c r="H21" s="140">
        <f t="shared" si="0"/>
        <v>519</v>
      </c>
    </row>
    <row r="22" spans="2:8" x14ac:dyDescent="0.25">
      <c r="B22" s="151" t="s">
        <v>54</v>
      </c>
      <c r="C22" s="139" t="s">
        <v>14</v>
      </c>
      <c r="D22" s="139">
        <v>51</v>
      </c>
      <c r="E22" s="139">
        <v>344</v>
      </c>
      <c r="F22" s="139">
        <v>19</v>
      </c>
      <c r="G22" s="139">
        <v>18</v>
      </c>
      <c r="H22" s="140">
        <f t="shared" si="0"/>
        <v>432</v>
      </c>
    </row>
    <row r="23" spans="2:8" x14ac:dyDescent="0.25">
      <c r="B23" s="151" t="s">
        <v>54</v>
      </c>
      <c r="C23" s="139" t="s">
        <v>15</v>
      </c>
      <c r="D23" s="139">
        <v>50</v>
      </c>
      <c r="E23" s="139">
        <v>382</v>
      </c>
      <c r="F23" s="139">
        <v>19</v>
      </c>
      <c r="G23" s="139">
        <v>24</v>
      </c>
      <c r="H23" s="140">
        <f t="shared" si="0"/>
        <v>475</v>
      </c>
    </row>
    <row r="24" spans="2:8" x14ac:dyDescent="0.25">
      <c r="B24" s="151" t="s">
        <v>54</v>
      </c>
      <c r="C24" s="139" t="s">
        <v>16</v>
      </c>
      <c r="D24" s="139">
        <v>23</v>
      </c>
      <c r="E24" s="139">
        <v>314</v>
      </c>
      <c r="F24" s="139">
        <v>9</v>
      </c>
      <c r="G24" s="139">
        <v>52</v>
      </c>
      <c r="H24" s="140">
        <f t="shared" si="0"/>
        <v>398</v>
      </c>
    </row>
    <row r="25" spans="2:8" x14ac:dyDescent="0.25">
      <c r="B25" s="151" t="s">
        <v>54</v>
      </c>
      <c r="C25" s="139" t="s">
        <v>17</v>
      </c>
      <c r="D25" s="139">
        <v>8</v>
      </c>
      <c r="E25" s="139">
        <v>246</v>
      </c>
      <c r="F25" s="139">
        <v>3</v>
      </c>
      <c r="G25" s="139">
        <v>61</v>
      </c>
      <c r="H25" s="140">
        <f t="shared" si="0"/>
        <v>318</v>
      </c>
    </row>
    <row r="26" spans="2:8" x14ac:dyDescent="0.25">
      <c r="B26" s="151" t="s">
        <v>54</v>
      </c>
      <c r="C26" s="139" t="s">
        <v>18</v>
      </c>
      <c r="D26" s="139">
        <v>8</v>
      </c>
      <c r="E26" s="139">
        <v>126</v>
      </c>
      <c r="F26" s="139">
        <v>5</v>
      </c>
      <c r="G26" s="139">
        <v>43</v>
      </c>
      <c r="H26" s="140">
        <f t="shared" si="0"/>
        <v>182</v>
      </c>
    </row>
    <row r="27" spans="2:8" x14ac:dyDescent="0.25">
      <c r="B27" s="151" t="s">
        <v>54</v>
      </c>
      <c r="C27" s="139" t="s">
        <v>19</v>
      </c>
      <c r="D27" s="139">
        <v>5</v>
      </c>
      <c r="E27" s="139">
        <v>53</v>
      </c>
      <c r="F27" s="139">
        <v>1</v>
      </c>
      <c r="G27" s="139">
        <v>43</v>
      </c>
      <c r="H27" s="140">
        <f t="shared" si="0"/>
        <v>102</v>
      </c>
    </row>
    <row r="28" spans="2:8" x14ac:dyDescent="0.25">
      <c r="B28" s="151" t="s">
        <v>54</v>
      </c>
      <c r="C28" s="125" t="s">
        <v>24</v>
      </c>
      <c r="D28" s="121">
        <f>SUM(D9:D27)</f>
        <v>4829</v>
      </c>
      <c r="E28" s="121">
        <f>SUM(E9:E27)</f>
        <v>3998</v>
      </c>
      <c r="F28" s="121">
        <f>SUM(F9:F27)</f>
        <v>259</v>
      </c>
      <c r="G28" s="121">
        <f>SUM(G9:G27)</f>
        <v>268</v>
      </c>
      <c r="H28" s="142">
        <f t="shared" si="0"/>
        <v>9354</v>
      </c>
    </row>
    <row r="29" spans="2:8" x14ac:dyDescent="0.25">
      <c r="B29" s="151" t="s">
        <v>54</v>
      </c>
      <c r="C29" s="143" t="s">
        <v>53</v>
      </c>
      <c r="D29" s="144">
        <f>D28/$H$28</f>
        <v>0.51624973273465902</v>
      </c>
      <c r="E29" s="144">
        <f>E28/$H$28</f>
        <v>0.42741073337609581</v>
      </c>
      <c r="F29" s="144">
        <f>F28/$H$28</f>
        <v>2.7688689330767586E-2</v>
      </c>
      <c r="G29" s="144">
        <f>G28/$H$28</f>
        <v>2.8650844558477658E-2</v>
      </c>
      <c r="H29" s="144">
        <f>H28/$H$28</f>
        <v>1</v>
      </c>
    </row>
    <row r="30" spans="2:8" x14ac:dyDescent="0.25">
      <c r="B30" s="145" t="s">
        <v>55</v>
      </c>
      <c r="C30" s="146" t="s">
        <v>1</v>
      </c>
      <c r="D30" s="139">
        <v>379</v>
      </c>
      <c r="E30" s="139">
        <v>0</v>
      </c>
      <c r="F30" s="139">
        <v>0</v>
      </c>
      <c r="G30" s="139">
        <v>0</v>
      </c>
      <c r="H30" s="140">
        <f>SUM(D30:G30)</f>
        <v>379</v>
      </c>
    </row>
    <row r="31" spans="2:8" x14ac:dyDescent="0.25">
      <c r="B31" s="152" t="s">
        <v>55</v>
      </c>
      <c r="C31" s="139" t="s">
        <v>12</v>
      </c>
      <c r="D31" s="139">
        <v>372</v>
      </c>
      <c r="E31" s="139">
        <v>0</v>
      </c>
      <c r="F31" s="139">
        <v>0</v>
      </c>
      <c r="G31" s="139">
        <v>0</v>
      </c>
      <c r="H31" s="140">
        <f t="shared" ref="H31:H49" si="1">SUM(D31:G31)</f>
        <v>372</v>
      </c>
    </row>
    <row r="32" spans="2:8" x14ac:dyDescent="0.25">
      <c r="B32" s="152" t="s">
        <v>55</v>
      </c>
      <c r="C32" s="139" t="s">
        <v>2</v>
      </c>
      <c r="D32" s="139">
        <v>412</v>
      </c>
      <c r="E32" s="139">
        <v>0</v>
      </c>
      <c r="F32" s="139">
        <v>0</v>
      </c>
      <c r="G32" s="139">
        <v>0</v>
      </c>
      <c r="H32" s="140">
        <f t="shared" si="1"/>
        <v>412</v>
      </c>
    </row>
    <row r="33" spans="2:8" x14ac:dyDescent="0.25">
      <c r="B33" s="152" t="s">
        <v>55</v>
      </c>
      <c r="C33" s="139" t="s">
        <v>3</v>
      </c>
      <c r="D33" s="139">
        <v>375</v>
      </c>
      <c r="E33" s="139">
        <v>0</v>
      </c>
      <c r="F33" s="139">
        <v>0</v>
      </c>
      <c r="G33" s="139">
        <v>0</v>
      </c>
      <c r="H33" s="140">
        <f t="shared" si="1"/>
        <v>375</v>
      </c>
    </row>
    <row r="34" spans="2:8" x14ac:dyDescent="0.25">
      <c r="B34" s="152" t="s">
        <v>55</v>
      </c>
      <c r="C34" s="139" t="s">
        <v>4</v>
      </c>
      <c r="D34" s="139">
        <v>365</v>
      </c>
      <c r="E34" s="139">
        <v>4</v>
      </c>
      <c r="F34" s="139">
        <v>0</v>
      </c>
      <c r="G34" s="139">
        <v>0</v>
      </c>
      <c r="H34" s="140">
        <f t="shared" si="1"/>
        <v>369</v>
      </c>
    </row>
    <row r="35" spans="2:8" x14ac:dyDescent="0.25">
      <c r="B35" s="152" t="s">
        <v>55</v>
      </c>
      <c r="C35" s="139" t="s">
        <v>5</v>
      </c>
      <c r="D35" s="139">
        <v>364</v>
      </c>
      <c r="E35" s="139">
        <v>19</v>
      </c>
      <c r="F35" s="139">
        <v>0</v>
      </c>
      <c r="G35" s="139">
        <v>0</v>
      </c>
      <c r="H35" s="140">
        <f t="shared" si="1"/>
        <v>383</v>
      </c>
    </row>
    <row r="36" spans="2:8" x14ac:dyDescent="0.25">
      <c r="B36" s="152" t="s">
        <v>55</v>
      </c>
      <c r="C36" s="139" t="s">
        <v>6</v>
      </c>
      <c r="D36" s="139">
        <v>396</v>
      </c>
      <c r="E36" s="139">
        <v>127</v>
      </c>
      <c r="F36" s="139">
        <v>1</v>
      </c>
      <c r="G36" s="139">
        <v>0</v>
      </c>
      <c r="H36" s="140">
        <f t="shared" si="1"/>
        <v>524</v>
      </c>
    </row>
    <row r="37" spans="2:8" x14ac:dyDescent="0.25">
      <c r="B37" s="152" t="s">
        <v>55</v>
      </c>
      <c r="C37" s="139" t="s">
        <v>7</v>
      </c>
      <c r="D37" s="139">
        <v>343</v>
      </c>
      <c r="E37" s="139">
        <v>216</v>
      </c>
      <c r="F37" s="139">
        <v>7</v>
      </c>
      <c r="G37" s="139">
        <v>0</v>
      </c>
      <c r="H37" s="140">
        <f t="shared" si="1"/>
        <v>566</v>
      </c>
    </row>
    <row r="38" spans="2:8" x14ac:dyDescent="0.25">
      <c r="B38" s="152" t="s">
        <v>55</v>
      </c>
      <c r="C38" s="139" t="s">
        <v>8</v>
      </c>
      <c r="D38" s="139">
        <v>321</v>
      </c>
      <c r="E38" s="139">
        <v>324</v>
      </c>
      <c r="F38" s="139">
        <v>18</v>
      </c>
      <c r="G38" s="139">
        <v>3</v>
      </c>
      <c r="H38" s="140">
        <f t="shared" si="1"/>
        <v>666</v>
      </c>
    </row>
    <row r="39" spans="2:8" x14ac:dyDescent="0.25">
      <c r="B39" s="152" t="s">
        <v>55</v>
      </c>
      <c r="C39" s="139" t="s">
        <v>9</v>
      </c>
      <c r="D39" s="139">
        <v>275</v>
      </c>
      <c r="E39" s="139">
        <v>430</v>
      </c>
      <c r="F39" s="139">
        <v>32</v>
      </c>
      <c r="G39" s="139">
        <v>1</v>
      </c>
      <c r="H39" s="140">
        <f t="shared" si="1"/>
        <v>738</v>
      </c>
    </row>
    <row r="40" spans="2:8" x14ac:dyDescent="0.25">
      <c r="B40" s="152" t="s">
        <v>55</v>
      </c>
      <c r="C40" s="139" t="s">
        <v>10</v>
      </c>
      <c r="D40" s="139">
        <v>179</v>
      </c>
      <c r="E40" s="139">
        <v>491</v>
      </c>
      <c r="F40" s="139">
        <v>42</v>
      </c>
      <c r="G40" s="139">
        <v>2</v>
      </c>
      <c r="H40" s="140">
        <f t="shared" si="1"/>
        <v>714</v>
      </c>
    </row>
    <row r="41" spans="2:8" x14ac:dyDescent="0.25">
      <c r="B41" s="152" t="s">
        <v>55</v>
      </c>
      <c r="C41" s="139" t="s">
        <v>11</v>
      </c>
      <c r="D41" s="139">
        <v>109</v>
      </c>
      <c r="E41" s="139">
        <v>403</v>
      </c>
      <c r="F41" s="139">
        <v>41</v>
      </c>
      <c r="G41" s="139">
        <v>7</v>
      </c>
      <c r="H41" s="140">
        <f t="shared" si="1"/>
        <v>560</v>
      </c>
    </row>
    <row r="42" spans="2:8" x14ac:dyDescent="0.25">
      <c r="B42" s="152" t="s">
        <v>55</v>
      </c>
      <c r="C42" s="139" t="s">
        <v>13</v>
      </c>
      <c r="D42" s="139">
        <v>77</v>
      </c>
      <c r="E42" s="139">
        <v>347</v>
      </c>
      <c r="F42" s="139">
        <v>30</v>
      </c>
      <c r="G42" s="139">
        <v>8</v>
      </c>
      <c r="H42" s="140">
        <f t="shared" si="1"/>
        <v>462</v>
      </c>
    </row>
    <row r="43" spans="2:8" x14ac:dyDescent="0.25">
      <c r="B43" s="152" t="s">
        <v>55</v>
      </c>
      <c r="C43" s="139" t="s">
        <v>14</v>
      </c>
      <c r="D43" s="139">
        <v>44</v>
      </c>
      <c r="E43" s="139">
        <v>327</v>
      </c>
      <c r="F43" s="139">
        <v>19</v>
      </c>
      <c r="G43" s="139">
        <v>10</v>
      </c>
      <c r="H43" s="140">
        <f t="shared" si="1"/>
        <v>400</v>
      </c>
    </row>
    <row r="44" spans="2:8" x14ac:dyDescent="0.25">
      <c r="B44" s="152" t="s">
        <v>55</v>
      </c>
      <c r="C44" s="139" t="s">
        <v>15</v>
      </c>
      <c r="D44" s="139">
        <v>29</v>
      </c>
      <c r="E44" s="139">
        <v>369</v>
      </c>
      <c r="F44" s="139">
        <v>16</v>
      </c>
      <c r="G44" s="139">
        <v>26</v>
      </c>
      <c r="H44" s="140">
        <f t="shared" si="1"/>
        <v>440</v>
      </c>
    </row>
    <row r="45" spans="2:8" x14ac:dyDescent="0.25">
      <c r="B45" s="152" t="s">
        <v>55</v>
      </c>
      <c r="C45" s="139" t="s">
        <v>16</v>
      </c>
      <c r="D45" s="139">
        <v>26</v>
      </c>
      <c r="E45" s="139">
        <v>349</v>
      </c>
      <c r="F45" s="139">
        <v>8</v>
      </c>
      <c r="G45" s="139">
        <v>34</v>
      </c>
      <c r="H45" s="140">
        <f t="shared" si="1"/>
        <v>417</v>
      </c>
    </row>
    <row r="46" spans="2:8" x14ac:dyDescent="0.25">
      <c r="B46" s="152" t="s">
        <v>55</v>
      </c>
      <c r="C46" s="139" t="s">
        <v>17</v>
      </c>
      <c r="D46" s="139">
        <v>18</v>
      </c>
      <c r="E46" s="139">
        <v>287</v>
      </c>
      <c r="F46" s="139">
        <v>4</v>
      </c>
      <c r="G46" s="139">
        <v>56</v>
      </c>
      <c r="H46" s="140">
        <f t="shared" si="1"/>
        <v>365</v>
      </c>
    </row>
    <row r="47" spans="2:8" x14ac:dyDescent="0.25">
      <c r="B47" s="152" t="s">
        <v>55</v>
      </c>
      <c r="C47" s="139" t="s">
        <v>18</v>
      </c>
      <c r="D47" s="139">
        <v>3</v>
      </c>
      <c r="E47" s="139">
        <v>141</v>
      </c>
      <c r="F47" s="139">
        <v>3</v>
      </c>
      <c r="G47" s="139">
        <v>52</v>
      </c>
      <c r="H47" s="140">
        <f t="shared" si="1"/>
        <v>199</v>
      </c>
    </row>
    <row r="48" spans="2:8" x14ac:dyDescent="0.25">
      <c r="B48" s="152" t="s">
        <v>55</v>
      </c>
      <c r="C48" s="139" t="s">
        <v>19</v>
      </c>
      <c r="D48" s="139">
        <v>4</v>
      </c>
      <c r="E48" s="139">
        <v>54</v>
      </c>
      <c r="F48" s="139">
        <v>0</v>
      </c>
      <c r="G48" s="139">
        <v>26</v>
      </c>
      <c r="H48" s="140">
        <f t="shared" si="1"/>
        <v>84</v>
      </c>
    </row>
    <row r="49" spans="2:8" x14ac:dyDescent="0.25">
      <c r="B49" s="152" t="s">
        <v>55</v>
      </c>
      <c r="C49" s="125" t="s">
        <v>24</v>
      </c>
      <c r="D49" s="121">
        <f>SUM(D30:D48)</f>
        <v>4091</v>
      </c>
      <c r="E49" s="121">
        <f>SUM(E30:E48)</f>
        <v>3888</v>
      </c>
      <c r="F49" s="121">
        <f>SUM(F30:F48)</f>
        <v>221</v>
      </c>
      <c r="G49" s="121">
        <f>SUM(G30:G48)</f>
        <v>225</v>
      </c>
      <c r="H49" s="142">
        <f t="shared" si="1"/>
        <v>8425</v>
      </c>
    </row>
    <row r="50" spans="2:8" x14ac:dyDescent="0.25">
      <c r="B50" s="153" t="s">
        <v>55</v>
      </c>
      <c r="C50" s="143" t="s">
        <v>53</v>
      </c>
      <c r="D50" s="144">
        <f>D49/$H$49</f>
        <v>0.48557863501483678</v>
      </c>
      <c r="E50" s="144">
        <f>E49/$H$49</f>
        <v>0.46148367952522257</v>
      </c>
      <c r="F50" s="144">
        <f>F49/$H$49</f>
        <v>2.6231454005934719E-2</v>
      </c>
      <c r="G50" s="144">
        <f>G49/$H$49</f>
        <v>2.6706231454005934E-2</v>
      </c>
      <c r="H50" s="144">
        <f>H49/$H$49</f>
        <v>1</v>
      </c>
    </row>
    <row r="51" spans="2:8" x14ac:dyDescent="0.25">
      <c r="B51" s="141" t="s">
        <v>63</v>
      </c>
      <c r="C51" s="146" t="s">
        <v>1</v>
      </c>
      <c r="D51" s="139">
        <v>562</v>
      </c>
      <c r="E51" s="139">
        <v>0</v>
      </c>
      <c r="F51" s="139">
        <v>0</v>
      </c>
      <c r="G51" s="139">
        <v>0</v>
      </c>
      <c r="H51" s="140">
        <f>SUM(D51:G51)</f>
        <v>562</v>
      </c>
    </row>
    <row r="52" spans="2:8" x14ac:dyDescent="0.25">
      <c r="B52" s="151" t="s">
        <v>63</v>
      </c>
      <c r="C52" s="139" t="s">
        <v>12</v>
      </c>
      <c r="D52" s="139">
        <v>605</v>
      </c>
      <c r="E52" s="139">
        <v>0</v>
      </c>
      <c r="F52" s="139">
        <v>0</v>
      </c>
      <c r="G52" s="139">
        <v>0</v>
      </c>
      <c r="H52" s="140">
        <f t="shared" ref="H52:H70" si="2">SUM(D52:G52)</f>
        <v>605</v>
      </c>
    </row>
    <row r="53" spans="2:8" x14ac:dyDescent="0.25">
      <c r="B53" s="151" t="s">
        <v>63</v>
      </c>
      <c r="C53" s="139" t="s">
        <v>2</v>
      </c>
      <c r="D53" s="139">
        <v>626</v>
      </c>
      <c r="E53" s="139">
        <v>0</v>
      </c>
      <c r="F53" s="139">
        <v>0</v>
      </c>
      <c r="G53" s="139">
        <v>0</v>
      </c>
      <c r="H53" s="140">
        <f t="shared" si="2"/>
        <v>626</v>
      </c>
    </row>
    <row r="54" spans="2:8" x14ac:dyDescent="0.25">
      <c r="B54" s="151" t="s">
        <v>63</v>
      </c>
      <c r="C54" s="139" t="s">
        <v>3</v>
      </c>
      <c r="D54" s="139">
        <v>575</v>
      </c>
      <c r="E54" s="139">
        <v>0</v>
      </c>
      <c r="F54" s="139">
        <v>0</v>
      </c>
      <c r="G54" s="139">
        <v>0</v>
      </c>
      <c r="H54" s="140">
        <f t="shared" si="2"/>
        <v>575</v>
      </c>
    </row>
    <row r="55" spans="2:8" x14ac:dyDescent="0.25">
      <c r="B55" s="151" t="s">
        <v>63</v>
      </c>
      <c r="C55" s="139" t="s">
        <v>4</v>
      </c>
      <c r="D55" s="139">
        <v>585</v>
      </c>
      <c r="E55" s="139">
        <v>3</v>
      </c>
      <c r="F55" s="139">
        <v>0</v>
      </c>
      <c r="G55" s="139">
        <v>0</v>
      </c>
      <c r="H55" s="140">
        <f t="shared" si="2"/>
        <v>588</v>
      </c>
    </row>
    <row r="56" spans="2:8" x14ac:dyDescent="0.25">
      <c r="B56" s="151" t="s">
        <v>63</v>
      </c>
      <c r="C56" s="139" t="s">
        <v>5</v>
      </c>
      <c r="D56" s="139">
        <v>616</v>
      </c>
      <c r="E56" s="139">
        <v>43</v>
      </c>
      <c r="F56" s="139">
        <v>1</v>
      </c>
      <c r="G56" s="139">
        <v>0</v>
      </c>
      <c r="H56" s="140">
        <f t="shared" si="2"/>
        <v>660</v>
      </c>
    </row>
    <row r="57" spans="2:8" x14ac:dyDescent="0.25">
      <c r="B57" s="151" t="s">
        <v>63</v>
      </c>
      <c r="C57" s="139" t="s">
        <v>6</v>
      </c>
      <c r="D57" s="139">
        <v>577</v>
      </c>
      <c r="E57" s="139">
        <v>191</v>
      </c>
      <c r="F57" s="139">
        <v>3</v>
      </c>
      <c r="G57" s="139">
        <v>1</v>
      </c>
      <c r="H57" s="140">
        <f t="shared" si="2"/>
        <v>772</v>
      </c>
    </row>
    <row r="58" spans="2:8" x14ac:dyDescent="0.25">
      <c r="B58" s="151" t="s">
        <v>63</v>
      </c>
      <c r="C58" s="139" t="s">
        <v>7</v>
      </c>
      <c r="D58" s="139">
        <v>491</v>
      </c>
      <c r="E58" s="139">
        <v>341</v>
      </c>
      <c r="F58" s="139">
        <v>6</v>
      </c>
      <c r="G58" s="139">
        <v>0</v>
      </c>
      <c r="H58" s="140">
        <f t="shared" si="2"/>
        <v>838</v>
      </c>
    </row>
    <row r="59" spans="2:8" x14ac:dyDescent="0.25">
      <c r="B59" s="151" t="s">
        <v>63</v>
      </c>
      <c r="C59" s="139" t="s">
        <v>8</v>
      </c>
      <c r="D59" s="139">
        <v>491</v>
      </c>
      <c r="E59" s="139">
        <v>441</v>
      </c>
      <c r="F59" s="139">
        <v>21</v>
      </c>
      <c r="G59" s="139">
        <v>1</v>
      </c>
      <c r="H59" s="140">
        <f t="shared" si="2"/>
        <v>954</v>
      </c>
    </row>
    <row r="60" spans="2:8" x14ac:dyDescent="0.25">
      <c r="B60" s="151" t="s">
        <v>63</v>
      </c>
      <c r="C60" s="139" t="s">
        <v>9</v>
      </c>
      <c r="D60" s="139">
        <v>415</v>
      </c>
      <c r="E60" s="139">
        <v>635</v>
      </c>
      <c r="F60" s="139">
        <v>42</v>
      </c>
      <c r="G60" s="139">
        <v>1</v>
      </c>
      <c r="H60" s="140">
        <f t="shared" si="2"/>
        <v>1093</v>
      </c>
    </row>
    <row r="61" spans="2:8" x14ac:dyDescent="0.25">
      <c r="B61" s="151" t="s">
        <v>63</v>
      </c>
      <c r="C61" s="139" t="s">
        <v>10</v>
      </c>
      <c r="D61" s="139">
        <v>330</v>
      </c>
      <c r="E61" s="139">
        <v>676</v>
      </c>
      <c r="F61" s="139">
        <v>56</v>
      </c>
      <c r="G61" s="139">
        <v>5</v>
      </c>
      <c r="H61" s="140">
        <f t="shared" si="2"/>
        <v>1067</v>
      </c>
    </row>
    <row r="62" spans="2:8" x14ac:dyDescent="0.25">
      <c r="B62" s="151" t="s">
        <v>63</v>
      </c>
      <c r="C62" s="139" t="s">
        <v>11</v>
      </c>
      <c r="D62" s="139">
        <v>185</v>
      </c>
      <c r="E62" s="139">
        <v>588</v>
      </c>
      <c r="F62" s="139">
        <v>63</v>
      </c>
      <c r="G62" s="139">
        <v>16</v>
      </c>
      <c r="H62" s="140">
        <f t="shared" si="2"/>
        <v>852</v>
      </c>
    </row>
    <row r="63" spans="2:8" x14ac:dyDescent="0.25">
      <c r="B63" s="151" t="s">
        <v>63</v>
      </c>
      <c r="C63" s="139" t="s">
        <v>13</v>
      </c>
      <c r="D63" s="139">
        <v>92</v>
      </c>
      <c r="E63" s="139">
        <v>529</v>
      </c>
      <c r="F63" s="139">
        <v>48</v>
      </c>
      <c r="G63" s="139">
        <v>9</v>
      </c>
      <c r="H63" s="140">
        <f t="shared" si="2"/>
        <v>678</v>
      </c>
    </row>
    <row r="64" spans="2:8" x14ac:dyDescent="0.25">
      <c r="B64" s="151" t="s">
        <v>63</v>
      </c>
      <c r="C64" s="139" t="s">
        <v>14</v>
      </c>
      <c r="D64" s="139">
        <v>74</v>
      </c>
      <c r="E64" s="139">
        <v>399</v>
      </c>
      <c r="F64" s="139">
        <v>27</v>
      </c>
      <c r="G64" s="139">
        <v>17</v>
      </c>
      <c r="H64" s="140">
        <f t="shared" si="2"/>
        <v>517</v>
      </c>
    </row>
    <row r="65" spans="2:8" x14ac:dyDescent="0.25">
      <c r="B65" s="151" t="s">
        <v>63</v>
      </c>
      <c r="C65" s="139" t="s">
        <v>15</v>
      </c>
      <c r="D65" s="139">
        <v>56</v>
      </c>
      <c r="E65" s="139">
        <v>533</v>
      </c>
      <c r="F65" s="139">
        <v>28</v>
      </c>
      <c r="G65" s="139">
        <v>37</v>
      </c>
      <c r="H65" s="140">
        <f t="shared" si="2"/>
        <v>654</v>
      </c>
    </row>
    <row r="66" spans="2:8" x14ac:dyDescent="0.25">
      <c r="B66" s="151" t="s">
        <v>63</v>
      </c>
      <c r="C66" s="139" t="s">
        <v>16</v>
      </c>
      <c r="D66" s="139">
        <v>32</v>
      </c>
      <c r="E66" s="139">
        <v>434</v>
      </c>
      <c r="F66" s="139">
        <v>12</v>
      </c>
      <c r="G66" s="139">
        <v>47</v>
      </c>
      <c r="H66" s="140">
        <f t="shared" si="2"/>
        <v>525</v>
      </c>
    </row>
    <row r="67" spans="2:8" x14ac:dyDescent="0.25">
      <c r="B67" s="151" t="s">
        <v>63</v>
      </c>
      <c r="C67" s="139" t="s">
        <v>17</v>
      </c>
      <c r="D67" s="139">
        <v>20</v>
      </c>
      <c r="E67" s="139">
        <v>331</v>
      </c>
      <c r="F67" s="139">
        <v>10</v>
      </c>
      <c r="G67" s="139">
        <v>56</v>
      </c>
      <c r="H67" s="140">
        <f t="shared" si="2"/>
        <v>417</v>
      </c>
    </row>
    <row r="68" spans="2:8" x14ac:dyDescent="0.25">
      <c r="B68" s="151" t="s">
        <v>63</v>
      </c>
      <c r="C68" s="139" t="s">
        <v>18</v>
      </c>
      <c r="D68" s="139">
        <v>6</v>
      </c>
      <c r="E68" s="139">
        <v>149</v>
      </c>
      <c r="F68" s="139">
        <v>1</v>
      </c>
      <c r="G68" s="139">
        <v>55</v>
      </c>
      <c r="H68" s="140">
        <f t="shared" si="2"/>
        <v>211</v>
      </c>
    </row>
    <row r="69" spans="2:8" x14ac:dyDescent="0.25">
      <c r="B69" s="151" t="s">
        <v>63</v>
      </c>
      <c r="C69" s="139" t="s">
        <v>19</v>
      </c>
      <c r="D69" s="139">
        <v>5</v>
      </c>
      <c r="E69" s="139">
        <v>52</v>
      </c>
      <c r="F69" s="139">
        <v>1</v>
      </c>
      <c r="G69" s="139">
        <v>23</v>
      </c>
      <c r="H69" s="140">
        <f t="shared" si="2"/>
        <v>81</v>
      </c>
    </row>
    <row r="70" spans="2:8" x14ac:dyDescent="0.25">
      <c r="B70" s="151" t="s">
        <v>63</v>
      </c>
      <c r="C70" s="125" t="s">
        <v>24</v>
      </c>
      <c r="D70" s="121">
        <f>SUM(D51:D69)</f>
        <v>6343</v>
      </c>
      <c r="E70" s="121">
        <f>SUM(E51:E69)</f>
        <v>5345</v>
      </c>
      <c r="F70" s="121">
        <f>SUM(F51:F69)</f>
        <v>319</v>
      </c>
      <c r="G70" s="121">
        <f>SUM(G51:G69)</f>
        <v>268</v>
      </c>
      <c r="H70" s="142">
        <f t="shared" si="2"/>
        <v>12275</v>
      </c>
    </row>
    <row r="71" spans="2:8" x14ac:dyDescent="0.25">
      <c r="B71" s="151" t="s">
        <v>63</v>
      </c>
      <c r="C71" s="143" t="s">
        <v>53</v>
      </c>
      <c r="D71" s="144">
        <f>D70/$H$70</f>
        <v>0.51674134419551931</v>
      </c>
      <c r="E71" s="144">
        <f>E70/$H$70</f>
        <v>0.43543788187372706</v>
      </c>
      <c r="F71" s="144">
        <f>F70/$H$70</f>
        <v>2.5987780040733197E-2</v>
      </c>
      <c r="G71" s="144">
        <f>G70/$H$70</f>
        <v>2.1832993890020365E-2</v>
      </c>
      <c r="H71" s="144">
        <f>H70/$H$70</f>
        <v>1</v>
      </c>
    </row>
    <row r="72" spans="2:8" x14ac:dyDescent="0.25">
      <c r="B72" s="138" t="s">
        <v>62</v>
      </c>
      <c r="C72" s="146" t="s">
        <v>1</v>
      </c>
      <c r="D72" s="139">
        <v>61</v>
      </c>
      <c r="E72" s="139">
        <v>0</v>
      </c>
      <c r="F72" s="139">
        <v>0</v>
      </c>
      <c r="G72" s="139">
        <v>0</v>
      </c>
      <c r="H72" s="140">
        <f>SUM(D72:G72)</f>
        <v>61</v>
      </c>
    </row>
    <row r="73" spans="2:8" x14ac:dyDescent="0.25">
      <c r="B73" s="151" t="s">
        <v>62</v>
      </c>
      <c r="C73" s="139" t="s">
        <v>12</v>
      </c>
      <c r="D73" s="139">
        <v>75</v>
      </c>
      <c r="E73" s="139">
        <v>0</v>
      </c>
      <c r="F73" s="139">
        <v>0</v>
      </c>
      <c r="G73" s="139">
        <v>0</v>
      </c>
      <c r="H73" s="140">
        <f t="shared" ref="H73:H91" si="3">SUM(D73:G73)</f>
        <v>75</v>
      </c>
    </row>
    <row r="74" spans="2:8" x14ac:dyDescent="0.25">
      <c r="B74" s="151" t="s">
        <v>62</v>
      </c>
      <c r="C74" s="139" t="s">
        <v>2</v>
      </c>
      <c r="D74" s="139">
        <v>59</v>
      </c>
      <c r="E74" s="139">
        <v>0</v>
      </c>
      <c r="F74" s="139">
        <v>0</v>
      </c>
      <c r="G74" s="139">
        <v>0</v>
      </c>
      <c r="H74" s="140">
        <f t="shared" si="3"/>
        <v>59</v>
      </c>
    </row>
    <row r="75" spans="2:8" x14ac:dyDescent="0.25">
      <c r="B75" s="151" t="s">
        <v>62</v>
      </c>
      <c r="C75" s="139" t="s">
        <v>3</v>
      </c>
      <c r="D75" s="139">
        <v>56</v>
      </c>
      <c r="E75" s="139">
        <v>0</v>
      </c>
      <c r="F75" s="139">
        <v>0</v>
      </c>
      <c r="G75" s="139">
        <v>0</v>
      </c>
      <c r="H75" s="140">
        <f t="shared" si="3"/>
        <v>56</v>
      </c>
    </row>
    <row r="76" spans="2:8" x14ac:dyDescent="0.25">
      <c r="B76" s="151" t="s">
        <v>62</v>
      </c>
      <c r="C76" s="139" t="s">
        <v>4</v>
      </c>
      <c r="D76" s="139">
        <v>61</v>
      </c>
      <c r="E76" s="139">
        <v>1</v>
      </c>
      <c r="F76" s="139">
        <v>0</v>
      </c>
      <c r="G76" s="139">
        <v>0</v>
      </c>
      <c r="H76" s="140">
        <f t="shared" si="3"/>
        <v>62</v>
      </c>
    </row>
    <row r="77" spans="2:8" x14ac:dyDescent="0.25">
      <c r="B77" s="151" t="s">
        <v>62</v>
      </c>
      <c r="C77" s="139" t="s">
        <v>5</v>
      </c>
      <c r="D77" s="139">
        <v>64</v>
      </c>
      <c r="E77" s="139">
        <v>6</v>
      </c>
      <c r="F77" s="139">
        <v>0</v>
      </c>
      <c r="G77" s="139">
        <v>0</v>
      </c>
      <c r="H77" s="140">
        <f t="shared" si="3"/>
        <v>70</v>
      </c>
    </row>
    <row r="78" spans="2:8" x14ac:dyDescent="0.25">
      <c r="B78" s="151" t="s">
        <v>62</v>
      </c>
      <c r="C78" s="139" t="s">
        <v>6</v>
      </c>
      <c r="D78" s="139">
        <v>73</v>
      </c>
      <c r="E78" s="139">
        <v>23</v>
      </c>
      <c r="F78" s="139">
        <v>1</v>
      </c>
      <c r="G78" s="139">
        <v>0</v>
      </c>
      <c r="H78" s="140">
        <f t="shared" si="3"/>
        <v>97</v>
      </c>
    </row>
    <row r="79" spans="2:8" x14ac:dyDescent="0.25">
      <c r="B79" s="151" t="s">
        <v>62</v>
      </c>
      <c r="C79" s="139" t="s">
        <v>7</v>
      </c>
      <c r="D79" s="139">
        <v>56</v>
      </c>
      <c r="E79" s="139">
        <v>40</v>
      </c>
      <c r="F79" s="139">
        <v>2</v>
      </c>
      <c r="G79" s="139">
        <v>0</v>
      </c>
      <c r="H79" s="140">
        <f t="shared" si="3"/>
        <v>98</v>
      </c>
    </row>
    <row r="80" spans="2:8" x14ac:dyDescent="0.25">
      <c r="B80" s="151" t="s">
        <v>62</v>
      </c>
      <c r="C80" s="139" t="s">
        <v>8</v>
      </c>
      <c r="D80" s="139">
        <v>71</v>
      </c>
      <c r="E80" s="139">
        <v>70</v>
      </c>
      <c r="F80" s="139">
        <v>6</v>
      </c>
      <c r="G80" s="139">
        <v>0</v>
      </c>
      <c r="H80" s="140">
        <f t="shared" si="3"/>
        <v>147</v>
      </c>
    </row>
    <row r="81" spans="2:8" x14ac:dyDescent="0.25">
      <c r="B81" s="151" t="s">
        <v>62</v>
      </c>
      <c r="C81" s="139" t="s">
        <v>9</v>
      </c>
      <c r="D81" s="139">
        <v>47</v>
      </c>
      <c r="E81" s="139">
        <v>64</v>
      </c>
      <c r="F81" s="139">
        <v>8</v>
      </c>
      <c r="G81" s="139">
        <v>0</v>
      </c>
      <c r="H81" s="140">
        <f t="shared" si="3"/>
        <v>119</v>
      </c>
    </row>
    <row r="82" spans="2:8" x14ac:dyDescent="0.25">
      <c r="B82" s="151" t="s">
        <v>62</v>
      </c>
      <c r="C82" s="139" t="s">
        <v>10</v>
      </c>
      <c r="D82" s="139">
        <v>29</v>
      </c>
      <c r="E82" s="139">
        <v>75</v>
      </c>
      <c r="F82" s="139">
        <v>7</v>
      </c>
      <c r="G82" s="139">
        <v>1</v>
      </c>
      <c r="H82" s="140">
        <f t="shared" si="3"/>
        <v>112</v>
      </c>
    </row>
    <row r="83" spans="2:8" x14ac:dyDescent="0.25">
      <c r="B83" s="151" t="s">
        <v>62</v>
      </c>
      <c r="C83" s="139" t="s">
        <v>11</v>
      </c>
      <c r="D83" s="139">
        <v>19</v>
      </c>
      <c r="E83" s="139">
        <v>61</v>
      </c>
      <c r="F83" s="139">
        <v>2</v>
      </c>
      <c r="G83" s="139">
        <v>2</v>
      </c>
      <c r="H83" s="140">
        <f t="shared" si="3"/>
        <v>84</v>
      </c>
    </row>
    <row r="84" spans="2:8" x14ac:dyDescent="0.25">
      <c r="B84" s="151" t="s">
        <v>62</v>
      </c>
      <c r="C84" s="139" t="s">
        <v>13</v>
      </c>
      <c r="D84" s="139">
        <v>7</v>
      </c>
      <c r="E84" s="139">
        <v>55</v>
      </c>
      <c r="F84" s="139">
        <v>4</v>
      </c>
      <c r="G84" s="139">
        <v>0</v>
      </c>
      <c r="H84" s="140">
        <f t="shared" si="3"/>
        <v>66</v>
      </c>
    </row>
    <row r="85" spans="2:8" x14ac:dyDescent="0.25">
      <c r="B85" s="151" t="s">
        <v>62</v>
      </c>
      <c r="C85" s="139" t="s">
        <v>14</v>
      </c>
      <c r="D85" s="139">
        <v>4</v>
      </c>
      <c r="E85" s="139">
        <v>40</v>
      </c>
      <c r="F85" s="139">
        <v>1</v>
      </c>
      <c r="G85" s="139">
        <v>2</v>
      </c>
      <c r="H85" s="140">
        <f t="shared" si="3"/>
        <v>47</v>
      </c>
    </row>
    <row r="86" spans="2:8" x14ac:dyDescent="0.25">
      <c r="B86" s="151" t="s">
        <v>62</v>
      </c>
      <c r="C86" s="139" t="s">
        <v>15</v>
      </c>
      <c r="D86" s="139">
        <v>2</v>
      </c>
      <c r="E86" s="139">
        <v>39</v>
      </c>
      <c r="F86" s="139">
        <v>2</v>
      </c>
      <c r="G86" s="139">
        <v>6</v>
      </c>
      <c r="H86" s="140">
        <f t="shared" si="3"/>
        <v>49</v>
      </c>
    </row>
    <row r="87" spans="2:8" x14ac:dyDescent="0.25">
      <c r="B87" s="151" t="s">
        <v>62</v>
      </c>
      <c r="C87" s="139" t="s">
        <v>16</v>
      </c>
      <c r="D87" s="139">
        <v>5</v>
      </c>
      <c r="E87" s="139">
        <v>35</v>
      </c>
      <c r="F87" s="139">
        <v>1</v>
      </c>
      <c r="G87" s="139">
        <v>3</v>
      </c>
      <c r="H87" s="140">
        <f t="shared" si="3"/>
        <v>44</v>
      </c>
    </row>
    <row r="88" spans="2:8" x14ac:dyDescent="0.25">
      <c r="B88" s="151" t="s">
        <v>62</v>
      </c>
      <c r="C88" s="139" t="s">
        <v>17</v>
      </c>
      <c r="D88" s="139">
        <v>3</v>
      </c>
      <c r="E88" s="139">
        <v>26</v>
      </c>
      <c r="F88" s="139">
        <v>1</v>
      </c>
      <c r="G88" s="139">
        <v>7</v>
      </c>
      <c r="H88" s="140">
        <f t="shared" si="3"/>
        <v>37</v>
      </c>
    </row>
    <row r="89" spans="2:8" x14ac:dyDescent="0.25">
      <c r="B89" s="151" t="s">
        <v>62</v>
      </c>
      <c r="C89" s="139" t="s">
        <v>18</v>
      </c>
      <c r="D89" s="139">
        <v>1</v>
      </c>
      <c r="E89" s="139">
        <v>19</v>
      </c>
      <c r="F89" s="139">
        <v>0</v>
      </c>
      <c r="G89" s="139">
        <v>5</v>
      </c>
      <c r="H89" s="140">
        <f t="shared" si="3"/>
        <v>25</v>
      </c>
    </row>
    <row r="90" spans="2:8" x14ac:dyDescent="0.25">
      <c r="B90" s="151" t="s">
        <v>62</v>
      </c>
      <c r="C90" s="139" t="s">
        <v>19</v>
      </c>
      <c r="D90" s="139">
        <v>1</v>
      </c>
      <c r="E90" s="139">
        <v>1</v>
      </c>
      <c r="F90" s="139">
        <v>0</v>
      </c>
      <c r="G90" s="139">
        <v>4</v>
      </c>
      <c r="H90" s="140">
        <f t="shared" si="3"/>
        <v>6</v>
      </c>
    </row>
    <row r="91" spans="2:8" x14ac:dyDescent="0.25">
      <c r="B91" s="151" t="s">
        <v>62</v>
      </c>
      <c r="C91" s="125" t="s">
        <v>24</v>
      </c>
      <c r="D91" s="121">
        <f>SUM(D72:D90)</f>
        <v>694</v>
      </c>
      <c r="E91" s="121">
        <f>SUM(E72:E90)</f>
        <v>555</v>
      </c>
      <c r="F91" s="121">
        <f>SUM(F72:F90)</f>
        <v>35</v>
      </c>
      <c r="G91" s="121">
        <f>SUM(G72:G90)</f>
        <v>30</v>
      </c>
      <c r="H91" s="142">
        <f t="shared" si="3"/>
        <v>1314</v>
      </c>
    </row>
    <row r="92" spans="2:8" x14ac:dyDescent="0.25">
      <c r="B92" s="154" t="s">
        <v>62</v>
      </c>
      <c r="C92" s="143" t="s">
        <v>53</v>
      </c>
      <c r="D92" s="144">
        <f>D91/$H$91</f>
        <v>0.52815829528158298</v>
      </c>
      <c r="E92" s="144">
        <f>E91/$H$91</f>
        <v>0.4223744292237443</v>
      </c>
      <c r="F92" s="144">
        <f>F91/$H$91</f>
        <v>2.6636225266362251E-2</v>
      </c>
      <c r="G92" s="144">
        <f>G91/$H$91</f>
        <v>2.2831050228310501E-2</v>
      </c>
      <c r="H92" s="144">
        <f>H91/$H$91</f>
        <v>1</v>
      </c>
    </row>
    <row r="93" spans="2:8" x14ac:dyDescent="0.25">
      <c r="B93" s="145" t="s">
        <v>56</v>
      </c>
      <c r="C93" s="146" t="s">
        <v>1</v>
      </c>
      <c r="D93" s="139">
        <v>295</v>
      </c>
      <c r="E93" s="139">
        <v>0</v>
      </c>
      <c r="F93" s="139">
        <v>0</v>
      </c>
      <c r="G93" s="139">
        <v>0</v>
      </c>
      <c r="H93" s="140">
        <f>SUM(D93:G93)</f>
        <v>295</v>
      </c>
    </row>
    <row r="94" spans="2:8" x14ac:dyDescent="0.25">
      <c r="B94" s="152" t="s">
        <v>56</v>
      </c>
      <c r="C94" s="139" t="s">
        <v>12</v>
      </c>
      <c r="D94" s="139">
        <v>407</v>
      </c>
      <c r="E94" s="139">
        <v>0</v>
      </c>
      <c r="F94" s="139">
        <v>0</v>
      </c>
      <c r="G94" s="139">
        <v>0</v>
      </c>
      <c r="H94" s="140">
        <f t="shared" ref="H94:H112" si="4">SUM(D94:G94)</f>
        <v>407</v>
      </c>
    </row>
    <row r="95" spans="2:8" x14ac:dyDescent="0.25">
      <c r="B95" s="152" t="s">
        <v>56</v>
      </c>
      <c r="C95" s="139" t="s">
        <v>2</v>
      </c>
      <c r="D95" s="139">
        <v>414</v>
      </c>
      <c r="E95" s="139">
        <v>0</v>
      </c>
      <c r="F95" s="139">
        <v>0</v>
      </c>
      <c r="G95" s="139">
        <v>0</v>
      </c>
      <c r="H95" s="140">
        <f t="shared" si="4"/>
        <v>414</v>
      </c>
    </row>
    <row r="96" spans="2:8" x14ac:dyDescent="0.25">
      <c r="B96" s="152" t="s">
        <v>56</v>
      </c>
      <c r="C96" s="139" t="s">
        <v>3</v>
      </c>
      <c r="D96" s="139">
        <v>445</v>
      </c>
      <c r="E96" s="139">
        <v>0</v>
      </c>
      <c r="F96" s="139">
        <v>0</v>
      </c>
      <c r="G96" s="139">
        <v>0</v>
      </c>
      <c r="H96" s="140">
        <f t="shared" si="4"/>
        <v>445</v>
      </c>
    </row>
    <row r="97" spans="2:8" x14ac:dyDescent="0.25">
      <c r="B97" s="152" t="s">
        <v>56</v>
      </c>
      <c r="C97" s="139" t="s">
        <v>4</v>
      </c>
      <c r="D97" s="139">
        <v>392</v>
      </c>
      <c r="E97" s="139">
        <v>2</v>
      </c>
      <c r="F97" s="139">
        <v>0</v>
      </c>
      <c r="G97" s="139">
        <v>0</v>
      </c>
      <c r="H97" s="140">
        <f t="shared" si="4"/>
        <v>394</v>
      </c>
    </row>
    <row r="98" spans="2:8" x14ac:dyDescent="0.25">
      <c r="B98" s="152" t="s">
        <v>56</v>
      </c>
      <c r="C98" s="139" t="s">
        <v>5</v>
      </c>
      <c r="D98" s="139">
        <v>385</v>
      </c>
      <c r="E98" s="139">
        <v>17</v>
      </c>
      <c r="F98" s="139">
        <v>0</v>
      </c>
      <c r="G98" s="139">
        <v>0</v>
      </c>
      <c r="H98" s="140">
        <f t="shared" si="4"/>
        <v>402</v>
      </c>
    </row>
    <row r="99" spans="2:8" x14ac:dyDescent="0.25">
      <c r="B99" s="152" t="s">
        <v>56</v>
      </c>
      <c r="C99" s="139" t="s">
        <v>6</v>
      </c>
      <c r="D99" s="139">
        <v>309</v>
      </c>
      <c r="E99" s="139">
        <v>107</v>
      </c>
      <c r="F99" s="139">
        <v>3</v>
      </c>
      <c r="G99" s="139">
        <v>0</v>
      </c>
      <c r="H99" s="140">
        <f t="shared" si="4"/>
        <v>419</v>
      </c>
    </row>
    <row r="100" spans="2:8" x14ac:dyDescent="0.25">
      <c r="B100" s="152" t="s">
        <v>56</v>
      </c>
      <c r="C100" s="139" t="s">
        <v>7</v>
      </c>
      <c r="D100" s="139">
        <v>280</v>
      </c>
      <c r="E100" s="139">
        <v>181</v>
      </c>
      <c r="F100" s="139">
        <v>6</v>
      </c>
      <c r="G100" s="139">
        <v>1</v>
      </c>
      <c r="H100" s="140">
        <f t="shared" si="4"/>
        <v>468</v>
      </c>
    </row>
    <row r="101" spans="2:8" x14ac:dyDescent="0.25">
      <c r="B101" s="152" t="s">
        <v>56</v>
      </c>
      <c r="C101" s="139" t="s">
        <v>8</v>
      </c>
      <c r="D101" s="139">
        <v>257</v>
      </c>
      <c r="E101" s="139">
        <v>286</v>
      </c>
      <c r="F101" s="139">
        <v>11</v>
      </c>
      <c r="G101" s="139">
        <v>1</v>
      </c>
      <c r="H101" s="140">
        <f t="shared" si="4"/>
        <v>555</v>
      </c>
    </row>
    <row r="102" spans="2:8" x14ac:dyDescent="0.25">
      <c r="B102" s="152" t="s">
        <v>56</v>
      </c>
      <c r="C102" s="139" t="s">
        <v>9</v>
      </c>
      <c r="D102" s="139">
        <v>242</v>
      </c>
      <c r="E102" s="139">
        <v>369</v>
      </c>
      <c r="F102" s="139">
        <v>29</v>
      </c>
      <c r="G102" s="139">
        <v>3</v>
      </c>
      <c r="H102" s="140">
        <f t="shared" si="4"/>
        <v>643</v>
      </c>
    </row>
    <row r="103" spans="2:8" x14ac:dyDescent="0.25">
      <c r="B103" s="152" t="s">
        <v>56</v>
      </c>
      <c r="C103" s="139" t="s">
        <v>10</v>
      </c>
      <c r="D103" s="139">
        <v>163</v>
      </c>
      <c r="E103" s="139">
        <v>445</v>
      </c>
      <c r="F103" s="139">
        <v>40</v>
      </c>
      <c r="G103" s="139">
        <v>7</v>
      </c>
      <c r="H103" s="140">
        <f t="shared" si="4"/>
        <v>655</v>
      </c>
    </row>
    <row r="104" spans="2:8" x14ac:dyDescent="0.25">
      <c r="B104" s="152" t="s">
        <v>56</v>
      </c>
      <c r="C104" s="139" t="s">
        <v>11</v>
      </c>
      <c r="D104" s="139">
        <v>116</v>
      </c>
      <c r="E104" s="139">
        <v>414</v>
      </c>
      <c r="F104" s="139">
        <v>39</v>
      </c>
      <c r="G104" s="139">
        <v>6</v>
      </c>
      <c r="H104" s="140">
        <f t="shared" si="4"/>
        <v>575</v>
      </c>
    </row>
    <row r="105" spans="2:8" x14ac:dyDescent="0.25">
      <c r="B105" s="152" t="s">
        <v>56</v>
      </c>
      <c r="C105" s="139" t="s">
        <v>13</v>
      </c>
      <c r="D105" s="139">
        <v>75</v>
      </c>
      <c r="E105" s="139">
        <v>409</v>
      </c>
      <c r="F105" s="139">
        <v>38</v>
      </c>
      <c r="G105" s="139">
        <v>10</v>
      </c>
      <c r="H105" s="140">
        <f>SUM(D105:G105)</f>
        <v>532</v>
      </c>
    </row>
    <row r="106" spans="2:8" x14ac:dyDescent="0.25">
      <c r="B106" s="152" t="s">
        <v>56</v>
      </c>
      <c r="C106" s="139" t="s">
        <v>14</v>
      </c>
      <c r="D106" s="139">
        <v>42</v>
      </c>
      <c r="E106" s="139">
        <v>459</v>
      </c>
      <c r="F106" s="139">
        <v>29</v>
      </c>
      <c r="G106" s="139">
        <v>24</v>
      </c>
      <c r="H106" s="140">
        <f t="shared" si="4"/>
        <v>554</v>
      </c>
    </row>
    <row r="107" spans="2:8" x14ac:dyDescent="0.25">
      <c r="B107" s="152" t="s">
        <v>56</v>
      </c>
      <c r="C107" s="139" t="s">
        <v>15</v>
      </c>
      <c r="D107" s="139">
        <v>34</v>
      </c>
      <c r="E107" s="139">
        <v>445</v>
      </c>
      <c r="F107" s="139">
        <v>16</v>
      </c>
      <c r="G107" s="139">
        <v>36</v>
      </c>
      <c r="H107" s="140">
        <f t="shared" si="4"/>
        <v>531</v>
      </c>
    </row>
    <row r="108" spans="2:8" x14ac:dyDescent="0.25">
      <c r="B108" s="152" t="s">
        <v>56</v>
      </c>
      <c r="C108" s="139" t="s">
        <v>16</v>
      </c>
      <c r="D108" s="139">
        <v>18</v>
      </c>
      <c r="E108" s="139">
        <v>380</v>
      </c>
      <c r="F108" s="139">
        <v>9</v>
      </c>
      <c r="G108" s="139">
        <v>41</v>
      </c>
      <c r="H108" s="140">
        <f t="shared" si="4"/>
        <v>448</v>
      </c>
    </row>
    <row r="109" spans="2:8" x14ac:dyDescent="0.25">
      <c r="B109" s="152" t="s">
        <v>56</v>
      </c>
      <c r="C109" s="139" t="s">
        <v>17</v>
      </c>
      <c r="D109" s="139">
        <v>9</v>
      </c>
      <c r="E109" s="139">
        <v>239</v>
      </c>
      <c r="F109" s="139">
        <v>2</v>
      </c>
      <c r="G109" s="139">
        <v>58</v>
      </c>
      <c r="H109" s="140">
        <f t="shared" si="4"/>
        <v>308</v>
      </c>
    </row>
    <row r="110" spans="2:8" x14ac:dyDescent="0.25">
      <c r="B110" s="152" t="s">
        <v>56</v>
      </c>
      <c r="C110" s="139" t="s">
        <v>18</v>
      </c>
      <c r="D110" s="139">
        <v>2</v>
      </c>
      <c r="E110" s="139">
        <v>116</v>
      </c>
      <c r="F110" s="139">
        <v>1</v>
      </c>
      <c r="G110" s="139">
        <v>34</v>
      </c>
      <c r="H110" s="140">
        <f t="shared" si="4"/>
        <v>153</v>
      </c>
    </row>
    <row r="111" spans="2:8" x14ac:dyDescent="0.25">
      <c r="B111" s="152" t="s">
        <v>56</v>
      </c>
      <c r="C111" s="139" t="s">
        <v>19</v>
      </c>
      <c r="D111" s="139">
        <v>1</v>
      </c>
      <c r="E111" s="139">
        <v>20</v>
      </c>
      <c r="F111" s="139">
        <v>0</v>
      </c>
      <c r="G111" s="139">
        <v>23</v>
      </c>
      <c r="H111" s="140">
        <f t="shared" si="4"/>
        <v>44</v>
      </c>
    </row>
    <row r="112" spans="2:8" x14ac:dyDescent="0.25">
      <c r="B112" s="152" t="s">
        <v>56</v>
      </c>
      <c r="C112" s="125" t="s">
        <v>24</v>
      </c>
      <c r="D112" s="130">
        <f>SUM(D93:D111)</f>
        <v>3886</v>
      </c>
      <c r="E112" s="130">
        <f>SUM(E93:E111)</f>
        <v>3889</v>
      </c>
      <c r="F112" s="130">
        <f>SUM(F93:F111)</f>
        <v>223</v>
      </c>
      <c r="G112" s="130">
        <f>SUM(G93:G111)</f>
        <v>244</v>
      </c>
      <c r="H112" s="142">
        <f t="shared" si="4"/>
        <v>8242</v>
      </c>
    </row>
    <row r="113" spans="2:8" x14ac:dyDescent="0.25">
      <c r="B113" s="153" t="s">
        <v>56</v>
      </c>
      <c r="C113" s="139" t="s">
        <v>53</v>
      </c>
      <c r="D113" s="144">
        <f>D112/$H$112</f>
        <v>0.47148750303324438</v>
      </c>
      <c r="E113" s="144">
        <f>E112/$H$112</f>
        <v>0.4718514923562242</v>
      </c>
      <c r="F113" s="144">
        <f>F112/$H$112</f>
        <v>2.7056539674836205E-2</v>
      </c>
      <c r="G113" s="144">
        <f>G112/$H$112</f>
        <v>2.960446493569522E-2</v>
      </c>
      <c r="H113" s="144">
        <f>H112/$H$112</f>
        <v>1</v>
      </c>
    </row>
    <row r="116" spans="2:8" x14ac:dyDescent="0.25">
      <c r="B116" s="10"/>
      <c r="C116" s="10"/>
    </row>
    <row r="117" spans="2:8" x14ac:dyDescent="0.25">
      <c r="B117" s="10"/>
      <c r="C117" s="10"/>
    </row>
    <row r="118" spans="2:8" x14ac:dyDescent="0.25">
      <c r="B118" s="10"/>
      <c r="C118" s="10"/>
    </row>
    <row r="119" spans="2:8" x14ac:dyDescent="0.25">
      <c r="B119" s="10"/>
      <c r="C119" s="10"/>
    </row>
    <row r="120" spans="2:8" x14ac:dyDescent="0.25">
      <c r="B120" s="10"/>
      <c r="C120" s="10"/>
    </row>
    <row r="121" spans="2:8" x14ac:dyDescent="0.25">
      <c r="B121" s="10"/>
      <c r="C121" s="10"/>
    </row>
    <row r="122" spans="2:8" x14ac:dyDescent="0.25">
      <c r="B122" s="10"/>
      <c r="C122" s="10"/>
    </row>
    <row r="123" spans="2:8" x14ac:dyDescent="0.25">
      <c r="B123" s="10"/>
      <c r="C123" s="10"/>
    </row>
    <row r="124" spans="2:8" x14ac:dyDescent="0.25">
      <c r="B124" s="10"/>
      <c r="C124" s="10"/>
    </row>
    <row r="125" spans="2:8" x14ac:dyDescent="0.25">
      <c r="B125" s="10"/>
      <c r="C125" s="10"/>
    </row>
    <row r="126" spans="2:8" x14ac:dyDescent="0.25">
      <c r="B126" s="10"/>
      <c r="C126" s="10"/>
    </row>
    <row r="127" spans="2:8" x14ac:dyDescent="0.25">
      <c r="B127" s="10"/>
      <c r="C127" s="10"/>
    </row>
    <row r="128" spans="2:8" x14ac:dyDescent="0.25">
      <c r="B128" s="10"/>
      <c r="C128" s="10"/>
    </row>
    <row r="129" spans="2:3" x14ac:dyDescent="0.25">
      <c r="B129" s="147"/>
      <c r="C129" s="10"/>
    </row>
    <row r="130" spans="2:3" x14ac:dyDescent="0.25">
      <c r="B130" s="147"/>
      <c r="C130" s="10"/>
    </row>
    <row r="131" spans="2:3" x14ac:dyDescent="0.25">
      <c r="B131" s="147"/>
      <c r="C131" s="10"/>
    </row>
    <row r="132" spans="2:3" x14ac:dyDescent="0.25">
      <c r="B132" s="147"/>
      <c r="C132" s="10"/>
    </row>
    <row r="133" spans="2:3" x14ac:dyDescent="0.25">
      <c r="B133" s="147"/>
      <c r="C133" s="10"/>
    </row>
    <row r="134" spans="2:3" x14ac:dyDescent="0.25">
      <c r="B134" s="10"/>
      <c r="C134" s="10"/>
    </row>
    <row r="135" spans="2:3" x14ac:dyDescent="0.25">
      <c r="B135" s="10"/>
      <c r="C135" s="10"/>
    </row>
    <row r="136" spans="2:3" x14ac:dyDescent="0.25">
      <c r="B136" s="10"/>
      <c r="C136" s="10"/>
    </row>
    <row r="137" spans="2:3" x14ac:dyDescent="0.25">
      <c r="B137" s="10"/>
      <c r="C137" s="10"/>
    </row>
    <row r="138" spans="2:3" x14ac:dyDescent="0.25">
      <c r="B138" s="10"/>
      <c r="C138" s="10"/>
    </row>
    <row r="139" spans="2:3" x14ac:dyDescent="0.25">
      <c r="B139" s="10"/>
      <c r="C139" s="10"/>
    </row>
    <row r="140" spans="2:3" x14ac:dyDescent="0.25">
      <c r="B140" s="10"/>
      <c r="C140" s="10"/>
    </row>
    <row r="141" spans="2:3" x14ac:dyDescent="0.25">
      <c r="B141" s="10"/>
      <c r="C141" s="10"/>
    </row>
    <row r="142" spans="2:3" x14ac:dyDescent="0.25">
      <c r="B142" s="10"/>
      <c r="C142" s="10"/>
    </row>
    <row r="143" spans="2:3" x14ac:dyDescent="0.25">
      <c r="B143" s="10"/>
      <c r="C143" s="10"/>
    </row>
    <row r="144" spans="2:3" x14ac:dyDescent="0.25">
      <c r="B144" s="10"/>
      <c r="C144" s="10"/>
    </row>
    <row r="145" spans="2:3" x14ac:dyDescent="0.25">
      <c r="B145" s="10"/>
      <c r="C145" s="10"/>
    </row>
    <row r="146" spans="2:3" x14ac:dyDescent="0.25">
      <c r="B146" s="10"/>
      <c r="C146" s="10"/>
    </row>
    <row r="147" spans="2:3" x14ac:dyDescent="0.25">
      <c r="B147" s="10"/>
      <c r="C147" s="10"/>
    </row>
    <row r="148" spans="2:3" x14ac:dyDescent="0.25">
      <c r="B148" s="10"/>
      <c r="C148" s="10"/>
    </row>
    <row r="149" spans="2:3" x14ac:dyDescent="0.25">
      <c r="B149" s="10"/>
      <c r="C149" s="10"/>
    </row>
    <row r="150" spans="2:3" x14ac:dyDescent="0.25">
      <c r="B150" s="10"/>
      <c r="C150" s="10"/>
    </row>
    <row r="151" spans="2:3" x14ac:dyDescent="0.25">
      <c r="B151" s="10"/>
      <c r="C151" s="10"/>
    </row>
    <row r="152" spans="2:3" x14ac:dyDescent="0.25">
      <c r="B152" s="10"/>
      <c r="C152" s="10"/>
    </row>
    <row r="153" spans="2:3" x14ac:dyDescent="0.25">
      <c r="B153" s="10"/>
      <c r="C153" s="10"/>
    </row>
    <row r="154" spans="2:3" x14ac:dyDescent="0.25">
      <c r="B154" s="10"/>
      <c r="C154" s="10"/>
    </row>
    <row r="155" spans="2:3" x14ac:dyDescent="0.25">
      <c r="B155" s="10"/>
      <c r="C155" s="10"/>
    </row>
    <row r="156" spans="2:3" x14ac:dyDescent="0.25">
      <c r="B156" s="10"/>
      <c r="C156" s="10"/>
    </row>
    <row r="157" spans="2:3" x14ac:dyDescent="0.25">
      <c r="B157" s="10"/>
      <c r="C157" s="10"/>
    </row>
    <row r="158" spans="2:3" x14ac:dyDescent="0.25">
      <c r="B158" s="10"/>
      <c r="C158" s="10"/>
    </row>
    <row r="159" spans="2:3" x14ac:dyDescent="0.25">
      <c r="B159" s="10"/>
      <c r="C159" s="10"/>
    </row>
    <row r="160" spans="2:3" x14ac:dyDescent="0.25">
      <c r="B160" s="10"/>
      <c r="C160" s="10"/>
    </row>
    <row r="161" spans="2:3" x14ac:dyDescent="0.25">
      <c r="B161" s="10"/>
      <c r="C161" s="10"/>
    </row>
    <row r="162" spans="2:3" x14ac:dyDescent="0.25">
      <c r="B162" s="10"/>
      <c r="C162" s="10"/>
    </row>
    <row r="163" spans="2:3" x14ac:dyDescent="0.25">
      <c r="B163" s="10"/>
      <c r="C163" s="10"/>
    </row>
    <row r="164" spans="2:3" x14ac:dyDescent="0.25">
      <c r="B164" s="10"/>
      <c r="C164" s="10"/>
    </row>
    <row r="165" spans="2:3" x14ac:dyDescent="0.25">
      <c r="B165" s="10"/>
      <c r="C165" s="10"/>
    </row>
    <row r="166" spans="2:3" x14ac:dyDescent="0.25">
      <c r="B166" s="10"/>
      <c r="C166" s="10"/>
    </row>
    <row r="167" spans="2:3" x14ac:dyDescent="0.25">
      <c r="B167" s="10"/>
      <c r="C167" s="10"/>
    </row>
    <row r="168" spans="2:3" x14ac:dyDescent="0.25">
      <c r="B168" s="10"/>
      <c r="C168" s="10"/>
    </row>
    <row r="169" spans="2:3" x14ac:dyDescent="0.25">
      <c r="B169" s="10"/>
      <c r="C169" s="10"/>
    </row>
    <row r="170" spans="2:3" x14ac:dyDescent="0.25">
      <c r="B170" s="10"/>
      <c r="C170" s="10"/>
    </row>
    <row r="171" spans="2:3" x14ac:dyDescent="0.25">
      <c r="B171" s="10"/>
      <c r="C171" s="10"/>
    </row>
    <row r="172" spans="2:3" x14ac:dyDescent="0.25">
      <c r="B172" s="10"/>
      <c r="C172" s="10"/>
    </row>
    <row r="173" spans="2:3" x14ac:dyDescent="0.25">
      <c r="B173" s="10"/>
      <c r="C173" s="10"/>
    </row>
    <row r="174" spans="2:3" x14ac:dyDescent="0.25">
      <c r="B174" s="10"/>
      <c r="C174" s="10"/>
    </row>
    <row r="175" spans="2:3" x14ac:dyDescent="0.25">
      <c r="B175" s="10"/>
      <c r="C175" s="10"/>
    </row>
    <row r="176" spans="2:3" x14ac:dyDescent="0.25">
      <c r="B176" s="10"/>
      <c r="C176" s="10"/>
    </row>
    <row r="177" spans="2:3" x14ac:dyDescent="0.25">
      <c r="B177" s="10"/>
      <c r="C177" s="10"/>
    </row>
    <row r="178" spans="2:3" x14ac:dyDescent="0.25">
      <c r="B178" s="10"/>
      <c r="C178" s="10"/>
    </row>
    <row r="179" spans="2:3" x14ac:dyDescent="0.25">
      <c r="B179" s="10"/>
      <c r="C179" s="10"/>
    </row>
    <row r="180" spans="2:3" x14ac:dyDescent="0.25">
      <c r="B180" s="10"/>
      <c r="C180" s="10"/>
    </row>
    <row r="181" spans="2:3" x14ac:dyDescent="0.25">
      <c r="B181" s="10"/>
      <c r="C181" s="10"/>
    </row>
    <row r="182" spans="2:3" x14ac:dyDescent="0.25">
      <c r="B182" s="10"/>
      <c r="C182" s="10"/>
    </row>
    <row r="183" spans="2:3" x14ac:dyDescent="0.25">
      <c r="B183" s="10"/>
      <c r="C183" s="10"/>
    </row>
    <row r="184" spans="2:3" x14ac:dyDescent="0.25">
      <c r="B184" s="10"/>
      <c r="C184" s="10"/>
    </row>
    <row r="185" spans="2:3" x14ac:dyDescent="0.25">
      <c r="B185" s="10"/>
      <c r="C185" s="10"/>
    </row>
    <row r="186" spans="2:3" x14ac:dyDescent="0.25">
      <c r="B186" s="10"/>
      <c r="C186" s="10"/>
    </row>
    <row r="187" spans="2:3" x14ac:dyDescent="0.25">
      <c r="B187" s="10"/>
      <c r="C187" s="10"/>
    </row>
    <row r="188" spans="2:3" x14ac:dyDescent="0.25">
      <c r="B188" s="10"/>
      <c r="C188" s="10"/>
    </row>
    <row r="189" spans="2:3" x14ac:dyDescent="0.25">
      <c r="B189" s="10"/>
      <c r="C189" s="10"/>
    </row>
  </sheetData>
  <sheetProtection selectLockedCells="1" selectUnlockedCells="1"/>
  <phoneticPr fontId="2" type="noConversion"/>
  <pageMargins left="0.47" right="0.34" top="0.51" bottom="0.61" header="0.5" footer="0.5"/>
  <pageSetup paperSize="9" orientation="landscape" r:id="rId1"/>
  <headerFooter alignWithMargins="0"/>
  <rowBreaks count="5" manualBreakCount="5">
    <brk id="29" max="16383" man="1"/>
    <brk id="50" max="16383" man="1"/>
    <brk id="71" max="16383" man="1"/>
    <brk id="92" max="16383" man="1"/>
    <brk id="113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5"/>
  <sheetViews>
    <sheetView zoomScale="90" zoomScaleNormal="90" workbookViewId="0">
      <pane ySplit="8" topLeftCell="A30" activePane="bottomLeft" state="frozen"/>
      <selection pane="bottomLeft" activeCell="M44" sqref="M44"/>
    </sheetView>
  </sheetViews>
  <sheetFormatPr defaultRowHeight="13.5" x14ac:dyDescent="0.25"/>
  <cols>
    <col min="1" max="1" width="2" style="10" customWidth="1"/>
    <col min="2" max="2" width="40" style="148" customWidth="1"/>
    <col min="3" max="3" width="16.7109375" style="128" customWidth="1"/>
    <col min="4" max="4" width="13.42578125" style="10" customWidth="1"/>
    <col min="5" max="5" width="14.5703125" style="10" customWidth="1"/>
    <col min="6" max="6" width="24.28515625" style="10" bestFit="1" customWidth="1"/>
    <col min="7" max="8" width="14.42578125" style="10" customWidth="1"/>
    <col min="9" max="16384" width="9.140625" style="10"/>
  </cols>
  <sheetData>
    <row r="1" spans="1:9" x14ac:dyDescent="0.25">
      <c r="B1" s="10"/>
      <c r="C1" s="10"/>
    </row>
    <row r="2" spans="1:9" s="87" customFormat="1" ht="17.25" x14ac:dyDescent="0.3">
      <c r="C2" s="88"/>
      <c r="D2" s="88"/>
      <c r="E2" s="88"/>
      <c r="F2" s="88"/>
      <c r="G2" s="88"/>
      <c r="H2" s="89"/>
      <c r="I2" s="89"/>
    </row>
    <row r="3" spans="1:9" s="87" customFormat="1" ht="17.25" x14ac:dyDescent="0.3">
      <c r="C3" s="88"/>
      <c r="D3" s="88"/>
      <c r="E3" s="88"/>
      <c r="F3" s="88"/>
      <c r="G3" s="88"/>
      <c r="H3" s="89"/>
      <c r="I3" s="89"/>
    </row>
    <row r="4" spans="1:9" s="25" customFormat="1" ht="18" x14ac:dyDescent="0.25">
      <c r="A4" s="23"/>
      <c r="B4" s="149" t="s">
        <v>604</v>
      </c>
      <c r="C4" s="150"/>
      <c r="D4" s="22"/>
      <c r="E4" s="22"/>
      <c r="F4" s="22"/>
      <c r="G4" s="22"/>
      <c r="H4" s="23"/>
    </row>
    <row r="5" spans="1:9" ht="15.75" x14ac:dyDescent="0.25">
      <c r="A5" s="25"/>
      <c r="B5" s="133"/>
      <c r="C5" s="134"/>
      <c r="D5" s="25"/>
      <c r="E5" s="25"/>
      <c r="F5" s="25"/>
      <c r="G5" s="25"/>
      <c r="H5" s="25"/>
    </row>
    <row r="6" spans="1:9" x14ac:dyDescent="0.25">
      <c r="A6" s="25"/>
      <c r="B6" s="135" t="s">
        <v>47</v>
      </c>
      <c r="C6" s="134"/>
      <c r="D6" s="25"/>
      <c r="E6" s="25"/>
      <c r="F6" s="25"/>
      <c r="G6" s="25"/>
      <c r="H6" s="25"/>
    </row>
    <row r="8" spans="1:9" x14ac:dyDescent="0.25">
      <c r="B8" s="136" t="s">
        <v>51</v>
      </c>
      <c r="C8" s="62" t="s">
        <v>0</v>
      </c>
      <c r="D8" s="62" t="s">
        <v>20</v>
      </c>
      <c r="E8" s="62" t="s">
        <v>21</v>
      </c>
      <c r="F8" s="62" t="s">
        <v>22</v>
      </c>
      <c r="G8" s="62" t="s">
        <v>23</v>
      </c>
      <c r="H8" s="62" t="s">
        <v>52</v>
      </c>
    </row>
    <row r="9" spans="1:9" x14ac:dyDescent="0.25">
      <c r="B9" s="138" t="s">
        <v>54</v>
      </c>
      <c r="C9" s="139" t="s">
        <v>1</v>
      </c>
      <c r="D9" s="139">
        <v>401</v>
      </c>
      <c r="E9" s="139">
        <v>0</v>
      </c>
      <c r="F9" s="139">
        <v>0</v>
      </c>
      <c r="G9" s="139">
        <v>0</v>
      </c>
      <c r="H9" s="140">
        <f>SUM(D9:G9)</f>
        <v>401</v>
      </c>
    </row>
    <row r="10" spans="1:9" x14ac:dyDescent="0.25">
      <c r="B10" s="151" t="s">
        <v>54</v>
      </c>
      <c r="C10" s="139" t="s">
        <v>12</v>
      </c>
      <c r="D10" s="139">
        <v>395</v>
      </c>
      <c r="E10" s="139">
        <v>0</v>
      </c>
      <c r="F10" s="139">
        <v>0</v>
      </c>
      <c r="G10" s="139">
        <v>0</v>
      </c>
      <c r="H10" s="140">
        <f t="shared" ref="H10:H28" si="0">SUM(D10:G10)</f>
        <v>395</v>
      </c>
    </row>
    <row r="11" spans="1:9" x14ac:dyDescent="0.25">
      <c r="B11" s="151" t="s">
        <v>54</v>
      </c>
      <c r="C11" s="139" t="s">
        <v>2</v>
      </c>
      <c r="D11" s="139">
        <v>444</v>
      </c>
      <c r="E11" s="139">
        <v>0</v>
      </c>
      <c r="F11" s="139">
        <v>0</v>
      </c>
      <c r="G11" s="139">
        <v>0</v>
      </c>
      <c r="H11" s="140">
        <f t="shared" si="0"/>
        <v>444</v>
      </c>
    </row>
    <row r="12" spans="1:9" x14ac:dyDescent="0.25">
      <c r="B12" s="151" t="s">
        <v>54</v>
      </c>
      <c r="C12" s="139" t="s">
        <v>3</v>
      </c>
      <c r="D12" s="139">
        <v>381</v>
      </c>
      <c r="E12" s="139">
        <v>0</v>
      </c>
      <c r="F12" s="139">
        <v>0</v>
      </c>
      <c r="G12" s="139">
        <v>0</v>
      </c>
      <c r="H12" s="140">
        <f t="shared" si="0"/>
        <v>381</v>
      </c>
    </row>
    <row r="13" spans="1:9" x14ac:dyDescent="0.25">
      <c r="B13" s="151" t="s">
        <v>54</v>
      </c>
      <c r="C13" s="139" t="s">
        <v>4</v>
      </c>
      <c r="D13" s="139">
        <v>374</v>
      </c>
      <c r="E13" s="139">
        <v>14</v>
      </c>
      <c r="F13" s="139">
        <v>0</v>
      </c>
      <c r="G13" s="139">
        <v>0</v>
      </c>
      <c r="H13" s="140">
        <f t="shared" si="0"/>
        <v>388</v>
      </c>
    </row>
    <row r="14" spans="1:9" x14ac:dyDescent="0.25">
      <c r="B14" s="151" t="s">
        <v>54</v>
      </c>
      <c r="C14" s="139" t="s">
        <v>5</v>
      </c>
      <c r="D14" s="139">
        <v>421</v>
      </c>
      <c r="E14" s="139">
        <v>90</v>
      </c>
      <c r="F14" s="139">
        <v>0</v>
      </c>
      <c r="G14" s="139">
        <v>0</v>
      </c>
      <c r="H14" s="140">
        <f t="shared" si="0"/>
        <v>511</v>
      </c>
    </row>
    <row r="15" spans="1:9" x14ac:dyDescent="0.25">
      <c r="B15" s="151" t="s">
        <v>54</v>
      </c>
      <c r="C15" s="139" t="s">
        <v>6</v>
      </c>
      <c r="D15" s="139">
        <v>342</v>
      </c>
      <c r="E15" s="139">
        <v>209</v>
      </c>
      <c r="F15" s="139">
        <v>5</v>
      </c>
      <c r="G15" s="139">
        <v>1</v>
      </c>
      <c r="H15" s="140">
        <f t="shared" si="0"/>
        <v>557</v>
      </c>
    </row>
    <row r="16" spans="1:9" x14ac:dyDescent="0.25">
      <c r="B16" s="151" t="s">
        <v>54</v>
      </c>
      <c r="C16" s="139" t="s">
        <v>7</v>
      </c>
      <c r="D16" s="139">
        <v>259</v>
      </c>
      <c r="E16" s="139">
        <v>305</v>
      </c>
      <c r="F16" s="139">
        <v>13</v>
      </c>
      <c r="G16" s="139">
        <v>0</v>
      </c>
      <c r="H16" s="140">
        <f t="shared" si="0"/>
        <v>577</v>
      </c>
    </row>
    <row r="17" spans="2:8" x14ac:dyDescent="0.25">
      <c r="B17" s="151" t="s">
        <v>54</v>
      </c>
      <c r="C17" s="139" t="s">
        <v>8</v>
      </c>
      <c r="D17" s="139">
        <v>278</v>
      </c>
      <c r="E17" s="139">
        <v>405</v>
      </c>
      <c r="F17" s="139">
        <v>39</v>
      </c>
      <c r="G17" s="139">
        <v>2</v>
      </c>
      <c r="H17" s="140">
        <f t="shared" si="0"/>
        <v>724</v>
      </c>
    </row>
    <row r="18" spans="2:8" x14ac:dyDescent="0.25">
      <c r="B18" s="151" t="s">
        <v>54</v>
      </c>
      <c r="C18" s="139" t="s">
        <v>9</v>
      </c>
      <c r="D18" s="139">
        <v>252</v>
      </c>
      <c r="E18" s="139">
        <v>486</v>
      </c>
      <c r="F18" s="139">
        <v>57</v>
      </c>
      <c r="G18" s="139">
        <v>12</v>
      </c>
      <c r="H18" s="140">
        <f t="shared" si="0"/>
        <v>807</v>
      </c>
    </row>
    <row r="19" spans="2:8" x14ac:dyDescent="0.25">
      <c r="B19" s="151" t="s">
        <v>54</v>
      </c>
      <c r="C19" s="139" t="s">
        <v>10</v>
      </c>
      <c r="D19" s="139">
        <v>217</v>
      </c>
      <c r="E19" s="139">
        <v>527</v>
      </c>
      <c r="F19" s="139">
        <v>73</v>
      </c>
      <c r="G19" s="139">
        <v>13</v>
      </c>
      <c r="H19" s="140">
        <f t="shared" si="0"/>
        <v>830</v>
      </c>
    </row>
    <row r="20" spans="2:8" x14ac:dyDescent="0.25">
      <c r="B20" s="151" t="s">
        <v>54</v>
      </c>
      <c r="C20" s="139" t="s">
        <v>11</v>
      </c>
      <c r="D20" s="139">
        <v>147</v>
      </c>
      <c r="E20" s="139">
        <v>442</v>
      </c>
      <c r="F20" s="139">
        <v>59</v>
      </c>
      <c r="G20" s="139">
        <v>28</v>
      </c>
      <c r="H20" s="140">
        <f t="shared" si="0"/>
        <v>676</v>
      </c>
    </row>
    <row r="21" spans="2:8" x14ac:dyDescent="0.25">
      <c r="B21" s="151" t="s">
        <v>54</v>
      </c>
      <c r="C21" s="139" t="s">
        <v>13</v>
      </c>
      <c r="D21" s="139">
        <v>94</v>
      </c>
      <c r="E21" s="139">
        <v>402</v>
      </c>
      <c r="F21" s="139">
        <v>52</v>
      </c>
      <c r="G21" s="139">
        <v>36</v>
      </c>
      <c r="H21" s="140">
        <f t="shared" si="0"/>
        <v>584</v>
      </c>
    </row>
    <row r="22" spans="2:8" x14ac:dyDescent="0.25">
      <c r="B22" s="151" t="s">
        <v>54</v>
      </c>
      <c r="C22" s="139" t="s">
        <v>14</v>
      </c>
      <c r="D22" s="139">
        <v>48</v>
      </c>
      <c r="E22" s="139">
        <v>365</v>
      </c>
      <c r="F22" s="139">
        <v>43</v>
      </c>
      <c r="G22" s="139">
        <v>67</v>
      </c>
      <c r="H22" s="140">
        <f t="shared" si="0"/>
        <v>523</v>
      </c>
    </row>
    <row r="23" spans="2:8" x14ac:dyDescent="0.25">
      <c r="B23" s="151" t="s">
        <v>54</v>
      </c>
      <c r="C23" s="139" t="s">
        <v>15</v>
      </c>
      <c r="D23" s="139">
        <v>47</v>
      </c>
      <c r="E23" s="139">
        <v>347</v>
      </c>
      <c r="F23" s="139">
        <v>29</v>
      </c>
      <c r="G23" s="139">
        <v>138</v>
      </c>
      <c r="H23" s="140">
        <f t="shared" si="0"/>
        <v>561</v>
      </c>
    </row>
    <row r="24" spans="2:8" x14ac:dyDescent="0.25">
      <c r="B24" s="151" t="s">
        <v>54</v>
      </c>
      <c r="C24" s="139" t="s">
        <v>16</v>
      </c>
      <c r="D24" s="139">
        <v>50</v>
      </c>
      <c r="E24" s="139">
        <v>318</v>
      </c>
      <c r="F24" s="139">
        <v>24</v>
      </c>
      <c r="G24" s="139">
        <v>249</v>
      </c>
      <c r="H24" s="140">
        <f t="shared" si="0"/>
        <v>641</v>
      </c>
    </row>
    <row r="25" spans="2:8" x14ac:dyDescent="0.25">
      <c r="B25" s="151" t="s">
        <v>54</v>
      </c>
      <c r="C25" s="139" t="s">
        <v>17</v>
      </c>
      <c r="D25" s="139">
        <v>53</v>
      </c>
      <c r="E25" s="139">
        <v>189</v>
      </c>
      <c r="F25" s="139">
        <v>17</v>
      </c>
      <c r="G25" s="139">
        <v>278</v>
      </c>
      <c r="H25" s="140">
        <f t="shared" si="0"/>
        <v>537</v>
      </c>
    </row>
    <row r="26" spans="2:8" x14ac:dyDescent="0.25">
      <c r="B26" s="151" t="s">
        <v>54</v>
      </c>
      <c r="C26" s="139" t="s">
        <v>18</v>
      </c>
      <c r="D26" s="139">
        <v>31</v>
      </c>
      <c r="E26" s="139">
        <v>57</v>
      </c>
      <c r="F26" s="139">
        <v>7</v>
      </c>
      <c r="G26" s="139">
        <v>242</v>
      </c>
      <c r="H26" s="140">
        <f t="shared" si="0"/>
        <v>337</v>
      </c>
    </row>
    <row r="27" spans="2:8" x14ac:dyDescent="0.25">
      <c r="B27" s="151" t="s">
        <v>54</v>
      </c>
      <c r="C27" s="139" t="s">
        <v>19</v>
      </c>
      <c r="D27" s="139">
        <v>17</v>
      </c>
      <c r="E27" s="139">
        <v>18</v>
      </c>
      <c r="F27" s="139">
        <v>1</v>
      </c>
      <c r="G27" s="139">
        <v>178</v>
      </c>
      <c r="H27" s="140">
        <f t="shared" si="0"/>
        <v>214</v>
      </c>
    </row>
    <row r="28" spans="2:8" x14ac:dyDescent="0.25">
      <c r="B28" s="151" t="s">
        <v>54</v>
      </c>
      <c r="C28" s="130" t="s">
        <v>24</v>
      </c>
      <c r="D28" s="121">
        <f>SUM(D9:D27)</f>
        <v>4251</v>
      </c>
      <c r="E28" s="121">
        <f>SUM(E9:E27)</f>
        <v>4174</v>
      </c>
      <c r="F28" s="121">
        <f>SUM(F9:F27)</f>
        <v>419</v>
      </c>
      <c r="G28" s="121">
        <f>SUM(G9:G27)</f>
        <v>1244</v>
      </c>
      <c r="H28" s="142">
        <f t="shared" si="0"/>
        <v>10088</v>
      </c>
    </row>
    <row r="29" spans="2:8" x14ac:dyDescent="0.25">
      <c r="B29" s="154" t="s">
        <v>54</v>
      </c>
      <c r="C29" s="143" t="s">
        <v>53</v>
      </c>
      <c r="D29" s="144">
        <f>D28/$H$28</f>
        <v>0.42139175257731959</v>
      </c>
      <c r="E29" s="144">
        <f>E28/$H$28</f>
        <v>0.41375892149088023</v>
      </c>
      <c r="F29" s="144">
        <f>F28/$H$28</f>
        <v>4.1534496431403646E-2</v>
      </c>
      <c r="G29" s="144">
        <f>G28/$H$28</f>
        <v>0.12331482950039652</v>
      </c>
      <c r="H29" s="144">
        <f>H28/$H$28</f>
        <v>1</v>
      </c>
    </row>
    <row r="30" spans="2:8" x14ac:dyDescent="0.25">
      <c r="B30" s="145" t="s">
        <v>55</v>
      </c>
      <c r="C30" s="146" t="s">
        <v>1</v>
      </c>
      <c r="D30" s="139">
        <v>329</v>
      </c>
      <c r="E30" s="139">
        <v>0</v>
      </c>
      <c r="F30" s="139">
        <v>0</v>
      </c>
      <c r="G30" s="139">
        <v>0</v>
      </c>
      <c r="H30" s="140">
        <f>SUM(D30:G30)</f>
        <v>329</v>
      </c>
    </row>
    <row r="31" spans="2:8" x14ac:dyDescent="0.25">
      <c r="B31" s="152" t="s">
        <v>55</v>
      </c>
      <c r="C31" s="139" t="s">
        <v>12</v>
      </c>
      <c r="D31" s="139">
        <v>411</v>
      </c>
      <c r="E31" s="139">
        <v>0</v>
      </c>
      <c r="F31" s="139">
        <v>0</v>
      </c>
      <c r="G31" s="139">
        <v>0</v>
      </c>
      <c r="H31" s="140">
        <f t="shared" ref="H31:H49" si="1">SUM(D31:G31)</f>
        <v>411</v>
      </c>
    </row>
    <row r="32" spans="2:8" x14ac:dyDescent="0.25">
      <c r="B32" s="152" t="s">
        <v>55</v>
      </c>
      <c r="C32" s="139" t="s">
        <v>2</v>
      </c>
      <c r="D32" s="139">
        <v>385</v>
      </c>
      <c r="E32" s="139">
        <v>0</v>
      </c>
      <c r="F32" s="139">
        <v>0</v>
      </c>
      <c r="G32" s="139">
        <v>0</v>
      </c>
      <c r="H32" s="140">
        <f t="shared" si="1"/>
        <v>385</v>
      </c>
    </row>
    <row r="33" spans="2:8" x14ac:dyDescent="0.25">
      <c r="B33" s="152" t="s">
        <v>55</v>
      </c>
      <c r="C33" s="139" t="s">
        <v>3</v>
      </c>
      <c r="D33" s="139">
        <v>346</v>
      </c>
      <c r="E33" s="139">
        <v>0</v>
      </c>
      <c r="F33" s="139">
        <v>0</v>
      </c>
      <c r="G33" s="139">
        <v>0</v>
      </c>
      <c r="H33" s="140">
        <f t="shared" si="1"/>
        <v>346</v>
      </c>
    </row>
    <row r="34" spans="2:8" x14ac:dyDescent="0.25">
      <c r="B34" s="152" t="s">
        <v>55</v>
      </c>
      <c r="C34" s="139" t="s">
        <v>4</v>
      </c>
      <c r="D34" s="139">
        <v>327</v>
      </c>
      <c r="E34" s="139">
        <v>7</v>
      </c>
      <c r="F34" s="139">
        <v>1</v>
      </c>
      <c r="G34" s="139">
        <v>0</v>
      </c>
      <c r="H34" s="140">
        <f t="shared" si="1"/>
        <v>335</v>
      </c>
    </row>
    <row r="35" spans="2:8" x14ac:dyDescent="0.25">
      <c r="B35" s="152" t="s">
        <v>55</v>
      </c>
      <c r="C35" s="139" t="s">
        <v>5</v>
      </c>
      <c r="D35" s="139">
        <v>320</v>
      </c>
      <c r="E35" s="139">
        <v>60</v>
      </c>
      <c r="F35" s="139">
        <v>1</v>
      </c>
      <c r="G35" s="139">
        <v>0</v>
      </c>
      <c r="H35" s="140">
        <f t="shared" si="1"/>
        <v>381</v>
      </c>
    </row>
    <row r="36" spans="2:8" x14ac:dyDescent="0.25">
      <c r="B36" s="152" t="s">
        <v>55</v>
      </c>
      <c r="C36" s="139" t="s">
        <v>6</v>
      </c>
      <c r="D36" s="139">
        <v>321</v>
      </c>
      <c r="E36" s="139">
        <v>186</v>
      </c>
      <c r="F36" s="139">
        <v>6</v>
      </c>
      <c r="G36" s="139">
        <v>0</v>
      </c>
      <c r="H36" s="140">
        <f t="shared" si="1"/>
        <v>513</v>
      </c>
    </row>
    <row r="37" spans="2:8" x14ac:dyDescent="0.25">
      <c r="B37" s="152" t="s">
        <v>55</v>
      </c>
      <c r="C37" s="139" t="s">
        <v>7</v>
      </c>
      <c r="D37" s="139">
        <v>226</v>
      </c>
      <c r="E37" s="139">
        <v>287</v>
      </c>
      <c r="F37" s="139">
        <v>24</v>
      </c>
      <c r="G37" s="139">
        <v>1</v>
      </c>
      <c r="H37" s="140">
        <f t="shared" si="1"/>
        <v>538</v>
      </c>
    </row>
    <row r="38" spans="2:8" x14ac:dyDescent="0.25">
      <c r="B38" s="152" t="s">
        <v>55</v>
      </c>
      <c r="C38" s="139" t="s">
        <v>8</v>
      </c>
      <c r="D38" s="139">
        <v>253</v>
      </c>
      <c r="E38" s="139">
        <v>374</v>
      </c>
      <c r="F38" s="139">
        <v>22</v>
      </c>
      <c r="G38" s="139">
        <v>2</v>
      </c>
      <c r="H38" s="140">
        <f t="shared" si="1"/>
        <v>651</v>
      </c>
    </row>
    <row r="39" spans="2:8" x14ac:dyDescent="0.25">
      <c r="B39" s="152" t="s">
        <v>55</v>
      </c>
      <c r="C39" s="139" t="s">
        <v>9</v>
      </c>
      <c r="D39" s="139">
        <v>213</v>
      </c>
      <c r="E39" s="139">
        <v>448</v>
      </c>
      <c r="F39" s="139">
        <v>46</v>
      </c>
      <c r="G39" s="139">
        <v>4</v>
      </c>
      <c r="H39" s="140">
        <f t="shared" si="1"/>
        <v>711</v>
      </c>
    </row>
    <row r="40" spans="2:8" x14ac:dyDescent="0.25">
      <c r="B40" s="152" t="s">
        <v>55</v>
      </c>
      <c r="C40" s="139" t="s">
        <v>10</v>
      </c>
      <c r="D40" s="139">
        <v>137</v>
      </c>
      <c r="E40" s="139">
        <v>508</v>
      </c>
      <c r="F40" s="139">
        <v>54</v>
      </c>
      <c r="G40" s="139">
        <v>11</v>
      </c>
      <c r="H40" s="140">
        <f t="shared" si="1"/>
        <v>710</v>
      </c>
    </row>
    <row r="41" spans="2:8" x14ac:dyDescent="0.25">
      <c r="B41" s="152" t="s">
        <v>55</v>
      </c>
      <c r="C41" s="139" t="s">
        <v>11</v>
      </c>
      <c r="D41" s="139">
        <v>106</v>
      </c>
      <c r="E41" s="139">
        <v>420</v>
      </c>
      <c r="F41" s="139">
        <v>55</v>
      </c>
      <c r="G41" s="139">
        <v>15</v>
      </c>
      <c r="H41" s="140">
        <f t="shared" si="1"/>
        <v>596</v>
      </c>
    </row>
    <row r="42" spans="2:8" x14ac:dyDescent="0.25">
      <c r="B42" s="152" t="s">
        <v>55</v>
      </c>
      <c r="C42" s="139" t="s">
        <v>13</v>
      </c>
      <c r="D42" s="139">
        <v>63</v>
      </c>
      <c r="E42" s="139">
        <v>336</v>
      </c>
      <c r="F42" s="139">
        <v>41</v>
      </c>
      <c r="G42" s="139">
        <v>55</v>
      </c>
      <c r="H42" s="140">
        <f t="shared" si="1"/>
        <v>495</v>
      </c>
    </row>
    <row r="43" spans="2:8" x14ac:dyDescent="0.25">
      <c r="B43" s="152" t="s">
        <v>55</v>
      </c>
      <c r="C43" s="139" t="s">
        <v>14</v>
      </c>
      <c r="D43" s="139">
        <v>43</v>
      </c>
      <c r="E43" s="139">
        <v>368</v>
      </c>
      <c r="F43" s="139">
        <v>36</v>
      </c>
      <c r="G43" s="139">
        <v>64</v>
      </c>
      <c r="H43" s="140">
        <f t="shared" si="1"/>
        <v>511</v>
      </c>
    </row>
    <row r="44" spans="2:8" x14ac:dyDescent="0.25">
      <c r="B44" s="152" t="s">
        <v>55</v>
      </c>
      <c r="C44" s="139" t="s">
        <v>15</v>
      </c>
      <c r="D44" s="139">
        <v>37</v>
      </c>
      <c r="E44" s="139">
        <v>378</v>
      </c>
      <c r="F44" s="139">
        <v>18</v>
      </c>
      <c r="G44" s="139">
        <v>134</v>
      </c>
      <c r="H44" s="140">
        <f t="shared" si="1"/>
        <v>567</v>
      </c>
    </row>
    <row r="45" spans="2:8" x14ac:dyDescent="0.25">
      <c r="B45" s="152" t="s">
        <v>55</v>
      </c>
      <c r="C45" s="139" t="s">
        <v>16</v>
      </c>
      <c r="D45" s="139">
        <v>22</v>
      </c>
      <c r="E45" s="139">
        <v>317</v>
      </c>
      <c r="F45" s="139">
        <v>20</v>
      </c>
      <c r="G45" s="139">
        <v>228</v>
      </c>
      <c r="H45" s="140">
        <f t="shared" si="1"/>
        <v>587</v>
      </c>
    </row>
    <row r="46" spans="2:8" x14ac:dyDescent="0.25">
      <c r="B46" s="152" t="s">
        <v>55</v>
      </c>
      <c r="C46" s="139" t="s">
        <v>17</v>
      </c>
      <c r="D46" s="139">
        <v>21</v>
      </c>
      <c r="E46" s="139">
        <v>206</v>
      </c>
      <c r="F46" s="139">
        <v>8</v>
      </c>
      <c r="G46" s="139">
        <v>280</v>
      </c>
      <c r="H46" s="140">
        <f t="shared" si="1"/>
        <v>515</v>
      </c>
    </row>
    <row r="47" spans="2:8" x14ac:dyDescent="0.25">
      <c r="B47" s="152" t="s">
        <v>55</v>
      </c>
      <c r="C47" s="139" t="s">
        <v>18</v>
      </c>
      <c r="D47" s="139">
        <v>12</v>
      </c>
      <c r="E47" s="139">
        <v>73</v>
      </c>
      <c r="F47" s="139">
        <v>1</v>
      </c>
      <c r="G47" s="139">
        <v>223</v>
      </c>
      <c r="H47" s="140">
        <f t="shared" si="1"/>
        <v>309</v>
      </c>
    </row>
    <row r="48" spans="2:8" x14ac:dyDescent="0.25">
      <c r="B48" s="152" t="s">
        <v>55</v>
      </c>
      <c r="C48" s="139" t="s">
        <v>19</v>
      </c>
      <c r="D48" s="139">
        <v>13</v>
      </c>
      <c r="E48" s="139">
        <v>19</v>
      </c>
      <c r="F48" s="139">
        <v>1</v>
      </c>
      <c r="G48" s="139">
        <v>161</v>
      </c>
      <c r="H48" s="140">
        <f t="shared" si="1"/>
        <v>194</v>
      </c>
    </row>
    <row r="49" spans="2:8" x14ac:dyDescent="0.25">
      <c r="B49" s="152" t="s">
        <v>55</v>
      </c>
      <c r="C49" s="125" t="s">
        <v>24</v>
      </c>
      <c r="D49" s="121">
        <f>SUM(D30:D48)</f>
        <v>3585</v>
      </c>
      <c r="E49" s="121">
        <f>SUM(E30:E48)</f>
        <v>3987</v>
      </c>
      <c r="F49" s="121">
        <f>SUM(F30:F48)</f>
        <v>334</v>
      </c>
      <c r="G49" s="121">
        <f>SUM(G30:G48)</f>
        <v>1178</v>
      </c>
      <c r="H49" s="142">
        <f t="shared" si="1"/>
        <v>9084</v>
      </c>
    </row>
    <row r="50" spans="2:8" x14ac:dyDescent="0.25">
      <c r="B50" s="153" t="s">
        <v>55</v>
      </c>
      <c r="C50" s="143" t="s">
        <v>53</v>
      </c>
      <c r="D50" s="144">
        <f>D49/$H$49</f>
        <v>0.39464993394980186</v>
      </c>
      <c r="E50" s="144">
        <f>E49/$H$49</f>
        <v>0.43890356671070013</v>
      </c>
      <c r="F50" s="144">
        <f>F49/$H$49</f>
        <v>3.6767943637164242E-2</v>
      </c>
      <c r="G50" s="144">
        <f>G49/$H$49</f>
        <v>0.12967855570233378</v>
      </c>
      <c r="H50" s="144">
        <f>H49/$H$49</f>
        <v>1</v>
      </c>
    </row>
    <row r="51" spans="2:8" x14ac:dyDescent="0.25">
      <c r="B51" s="138" t="s">
        <v>63</v>
      </c>
      <c r="C51" s="146" t="s">
        <v>1</v>
      </c>
      <c r="D51" s="139">
        <v>518</v>
      </c>
      <c r="E51" s="139">
        <v>0</v>
      </c>
      <c r="F51" s="139">
        <v>0</v>
      </c>
      <c r="G51" s="139">
        <v>0</v>
      </c>
      <c r="H51" s="140">
        <f>SUM(D51:G51)</f>
        <v>518</v>
      </c>
    </row>
    <row r="52" spans="2:8" x14ac:dyDescent="0.25">
      <c r="B52" s="151" t="s">
        <v>63</v>
      </c>
      <c r="C52" s="139" t="s">
        <v>12</v>
      </c>
      <c r="D52" s="139">
        <v>541</v>
      </c>
      <c r="E52" s="139">
        <v>0</v>
      </c>
      <c r="F52" s="139">
        <v>0</v>
      </c>
      <c r="G52" s="139">
        <v>0</v>
      </c>
      <c r="H52" s="140">
        <f t="shared" ref="H52:H70" si="2">SUM(D52:G52)</f>
        <v>541</v>
      </c>
    </row>
    <row r="53" spans="2:8" x14ac:dyDescent="0.25">
      <c r="B53" s="151" t="s">
        <v>63</v>
      </c>
      <c r="C53" s="139" t="s">
        <v>2</v>
      </c>
      <c r="D53" s="139">
        <v>569</v>
      </c>
      <c r="E53" s="139">
        <v>0</v>
      </c>
      <c r="F53" s="139">
        <v>0</v>
      </c>
      <c r="G53" s="139">
        <v>0</v>
      </c>
      <c r="H53" s="140">
        <f t="shared" si="2"/>
        <v>569</v>
      </c>
    </row>
    <row r="54" spans="2:8" x14ac:dyDescent="0.25">
      <c r="B54" s="151" t="s">
        <v>63</v>
      </c>
      <c r="C54" s="139" t="s">
        <v>3</v>
      </c>
      <c r="D54" s="139">
        <v>494</v>
      </c>
      <c r="E54" s="139">
        <v>1</v>
      </c>
      <c r="F54" s="139">
        <v>0</v>
      </c>
      <c r="G54" s="139">
        <v>0</v>
      </c>
      <c r="H54" s="140">
        <f t="shared" si="2"/>
        <v>495</v>
      </c>
    </row>
    <row r="55" spans="2:8" x14ac:dyDescent="0.25">
      <c r="B55" s="151" t="s">
        <v>63</v>
      </c>
      <c r="C55" s="139" t="s">
        <v>4</v>
      </c>
      <c r="D55" s="139">
        <v>503</v>
      </c>
      <c r="E55" s="139">
        <v>19</v>
      </c>
      <c r="F55" s="139">
        <v>1</v>
      </c>
      <c r="G55" s="139">
        <v>0</v>
      </c>
      <c r="H55" s="140">
        <f t="shared" si="2"/>
        <v>523</v>
      </c>
    </row>
    <row r="56" spans="2:8" x14ac:dyDescent="0.25">
      <c r="B56" s="151" t="s">
        <v>63</v>
      </c>
      <c r="C56" s="139" t="s">
        <v>5</v>
      </c>
      <c r="D56" s="139">
        <v>554</v>
      </c>
      <c r="E56" s="139">
        <v>107</v>
      </c>
      <c r="F56" s="139">
        <v>0</v>
      </c>
      <c r="G56" s="139">
        <v>0</v>
      </c>
      <c r="H56" s="140">
        <f t="shared" si="2"/>
        <v>661</v>
      </c>
    </row>
    <row r="57" spans="2:8" x14ac:dyDescent="0.25">
      <c r="B57" s="151" t="s">
        <v>63</v>
      </c>
      <c r="C57" s="139" t="s">
        <v>6</v>
      </c>
      <c r="D57" s="139">
        <v>466</v>
      </c>
      <c r="E57" s="139">
        <v>291</v>
      </c>
      <c r="F57" s="139">
        <v>19</v>
      </c>
      <c r="G57" s="139">
        <v>1</v>
      </c>
      <c r="H57" s="140">
        <f t="shared" si="2"/>
        <v>777</v>
      </c>
    </row>
    <row r="58" spans="2:8" x14ac:dyDescent="0.25">
      <c r="B58" s="151" t="s">
        <v>63</v>
      </c>
      <c r="C58" s="139" t="s">
        <v>7</v>
      </c>
      <c r="D58" s="139">
        <v>349</v>
      </c>
      <c r="E58" s="139">
        <v>411</v>
      </c>
      <c r="F58" s="139">
        <v>15</v>
      </c>
      <c r="G58" s="139">
        <v>3</v>
      </c>
      <c r="H58" s="140">
        <f t="shared" si="2"/>
        <v>778</v>
      </c>
    </row>
    <row r="59" spans="2:8" x14ac:dyDescent="0.25">
      <c r="B59" s="151" t="s">
        <v>63</v>
      </c>
      <c r="C59" s="139" t="s">
        <v>8</v>
      </c>
      <c r="D59" s="139">
        <v>399</v>
      </c>
      <c r="E59" s="139">
        <v>500</v>
      </c>
      <c r="F59" s="139">
        <v>33</v>
      </c>
      <c r="G59" s="139">
        <v>9</v>
      </c>
      <c r="H59" s="140">
        <f t="shared" si="2"/>
        <v>941</v>
      </c>
    </row>
    <row r="60" spans="2:8" x14ac:dyDescent="0.25">
      <c r="B60" s="151" t="s">
        <v>63</v>
      </c>
      <c r="C60" s="139" t="s">
        <v>9</v>
      </c>
      <c r="D60" s="139">
        <v>376</v>
      </c>
      <c r="E60" s="139">
        <v>684</v>
      </c>
      <c r="F60" s="139">
        <v>61</v>
      </c>
      <c r="G60" s="139">
        <v>11</v>
      </c>
      <c r="H60" s="140">
        <f t="shared" si="2"/>
        <v>1132</v>
      </c>
    </row>
    <row r="61" spans="2:8" x14ac:dyDescent="0.25">
      <c r="B61" s="151" t="s">
        <v>63</v>
      </c>
      <c r="C61" s="139" t="s">
        <v>10</v>
      </c>
      <c r="D61" s="139">
        <v>268</v>
      </c>
      <c r="E61" s="139">
        <v>706</v>
      </c>
      <c r="F61" s="139">
        <v>92</v>
      </c>
      <c r="G61" s="139">
        <v>14</v>
      </c>
      <c r="H61" s="140">
        <f t="shared" si="2"/>
        <v>1080</v>
      </c>
    </row>
    <row r="62" spans="2:8" x14ac:dyDescent="0.25">
      <c r="B62" s="151" t="s">
        <v>63</v>
      </c>
      <c r="C62" s="139" t="s">
        <v>11</v>
      </c>
      <c r="D62" s="139">
        <v>184</v>
      </c>
      <c r="E62" s="139">
        <v>612</v>
      </c>
      <c r="F62" s="139">
        <v>98</v>
      </c>
      <c r="G62" s="139">
        <v>36</v>
      </c>
      <c r="H62" s="140">
        <f t="shared" si="2"/>
        <v>930</v>
      </c>
    </row>
    <row r="63" spans="2:8" x14ac:dyDescent="0.25">
      <c r="B63" s="151" t="s">
        <v>63</v>
      </c>
      <c r="C63" s="139" t="s">
        <v>13</v>
      </c>
      <c r="D63" s="139">
        <v>123</v>
      </c>
      <c r="E63" s="139">
        <v>500</v>
      </c>
      <c r="F63" s="139">
        <v>62</v>
      </c>
      <c r="G63" s="139">
        <v>67</v>
      </c>
      <c r="H63" s="140">
        <f t="shared" si="2"/>
        <v>752</v>
      </c>
    </row>
    <row r="64" spans="2:8" x14ac:dyDescent="0.25">
      <c r="B64" s="151" t="s">
        <v>63</v>
      </c>
      <c r="C64" s="139" t="s">
        <v>14</v>
      </c>
      <c r="D64" s="139">
        <v>69</v>
      </c>
      <c r="E64" s="139">
        <v>477</v>
      </c>
      <c r="F64" s="139">
        <v>55</v>
      </c>
      <c r="G64" s="139">
        <v>83</v>
      </c>
      <c r="H64" s="140">
        <f t="shared" si="2"/>
        <v>684</v>
      </c>
    </row>
    <row r="65" spans="2:8" x14ac:dyDescent="0.25">
      <c r="B65" s="151" t="s">
        <v>63</v>
      </c>
      <c r="C65" s="139" t="s">
        <v>15</v>
      </c>
      <c r="D65" s="139">
        <v>61</v>
      </c>
      <c r="E65" s="139">
        <v>490</v>
      </c>
      <c r="F65" s="139">
        <v>39</v>
      </c>
      <c r="G65" s="139">
        <v>161</v>
      </c>
      <c r="H65" s="140">
        <f t="shared" si="2"/>
        <v>751</v>
      </c>
    </row>
    <row r="66" spans="2:8" x14ac:dyDescent="0.25">
      <c r="B66" s="151" t="s">
        <v>63</v>
      </c>
      <c r="C66" s="139" t="s">
        <v>16</v>
      </c>
      <c r="D66" s="139">
        <v>57</v>
      </c>
      <c r="E66" s="139">
        <v>411</v>
      </c>
      <c r="F66" s="139">
        <v>28</v>
      </c>
      <c r="G66" s="139">
        <v>270</v>
      </c>
      <c r="H66" s="140">
        <f t="shared" si="2"/>
        <v>766</v>
      </c>
    </row>
    <row r="67" spans="2:8" x14ac:dyDescent="0.25">
      <c r="B67" s="151" t="s">
        <v>63</v>
      </c>
      <c r="C67" s="139" t="s">
        <v>17</v>
      </c>
      <c r="D67" s="139">
        <v>52</v>
      </c>
      <c r="E67" s="139">
        <v>219</v>
      </c>
      <c r="F67" s="139">
        <v>17</v>
      </c>
      <c r="G67" s="139">
        <v>314</v>
      </c>
      <c r="H67" s="140">
        <f t="shared" si="2"/>
        <v>602</v>
      </c>
    </row>
    <row r="68" spans="2:8" x14ac:dyDescent="0.25">
      <c r="B68" s="151" t="s">
        <v>63</v>
      </c>
      <c r="C68" s="139" t="s">
        <v>18</v>
      </c>
      <c r="D68" s="139">
        <v>40</v>
      </c>
      <c r="E68" s="139">
        <v>86</v>
      </c>
      <c r="F68" s="139">
        <v>10</v>
      </c>
      <c r="G68" s="139">
        <v>316</v>
      </c>
      <c r="H68" s="140">
        <f t="shared" si="2"/>
        <v>452</v>
      </c>
    </row>
    <row r="69" spans="2:8" x14ac:dyDescent="0.25">
      <c r="B69" s="151" t="s">
        <v>63</v>
      </c>
      <c r="C69" s="139" t="s">
        <v>19</v>
      </c>
      <c r="D69" s="139">
        <v>22</v>
      </c>
      <c r="E69" s="139">
        <v>19</v>
      </c>
      <c r="F69" s="139">
        <v>5</v>
      </c>
      <c r="G69" s="139">
        <v>227</v>
      </c>
      <c r="H69" s="140">
        <f t="shared" si="2"/>
        <v>273</v>
      </c>
    </row>
    <row r="70" spans="2:8" x14ac:dyDescent="0.25">
      <c r="B70" s="151" t="s">
        <v>63</v>
      </c>
      <c r="C70" s="125" t="s">
        <v>24</v>
      </c>
      <c r="D70" s="121">
        <f>SUM(D51:D69)</f>
        <v>5645</v>
      </c>
      <c r="E70" s="121">
        <f>SUM(E51:E69)</f>
        <v>5533</v>
      </c>
      <c r="F70" s="121">
        <f>SUM(F51:F69)</f>
        <v>535</v>
      </c>
      <c r="G70" s="121">
        <f>SUM(G51:G69)</f>
        <v>1512</v>
      </c>
      <c r="H70" s="142">
        <f t="shared" si="2"/>
        <v>13225</v>
      </c>
    </row>
    <row r="71" spans="2:8" x14ac:dyDescent="0.25">
      <c r="B71" s="154" t="s">
        <v>63</v>
      </c>
      <c r="C71" s="143" t="s">
        <v>53</v>
      </c>
      <c r="D71" s="144">
        <f>D70/$H$70</f>
        <v>0.42684310018903593</v>
      </c>
      <c r="E71" s="144">
        <f>E70/$H$70</f>
        <v>0.41837429111531194</v>
      </c>
      <c r="F71" s="144">
        <f>F70/$H$70</f>
        <v>4.0453686200378071E-2</v>
      </c>
      <c r="G71" s="144">
        <f>G70/$H$70</f>
        <v>0.1143289224952741</v>
      </c>
      <c r="H71" s="144">
        <f>H70/$H$70</f>
        <v>1</v>
      </c>
    </row>
    <row r="72" spans="2:8" x14ac:dyDescent="0.25">
      <c r="B72" s="138" t="s">
        <v>62</v>
      </c>
      <c r="C72" s="146" t="s">
        <v>1</v>
      </c>
      <c r="D72" s="139">
        <v>75</v>
      </c>
      <c r="E72" s="139">
        <v>0</v>
      </c>
      <c r="F72" s="139">
        <v>0</v>
      </c>
      <c r="G72" s="139">
        <v>0</v>
      </c>
      <c r="H72" s="140">
        <f>SUM(D72:G72)</f>
        <v>75</v>
      </c>
    </row>
    <row r="73" spans="2:8" x14ac:dyDescent="0.25">
      <c r="B73" s="151" t="s">
        <v>62</v>
      </c>
      <c r="C73" s="139" t="s">
        <v>12</v>
      </c>
      <c r="D73" s="139">
        <v>58</v>
      </c>
      <c r="E73" s="139">
        <v>0</v>
      </c>
      <c r="F73" s="139">
        <v>0</v>
      </c>
      <c r="G73" s="139">
        <v>0</v>
      </c>
      <c r="H73" s="140">
        <f t="shared" ref="H73:H91" si="3">SUM(D73:G73)</f>
        <v>58</v>
      </c>
    </row>
    <row r="74" spans="2:8" x14ac:dyDescent="0.25">
      <c r="B74" s="151" t="s">
        <v>62</v>
      </c>
      <c r="C74" s="139" t="s">
        <v>2</v>
      </c>
      <c r="D74" s="139">
        <v>58</v>
      </c>
      <c r="E74" s="139">
        <v>0</v>
      </c>
      <c r="F74" s="139">
        <v>0</v>
      </c>
      <c r="G74" s="139">
        <v>0</v>
      </c>
      <c r="H74" s="140">
        <f t="shared" si="3"/>
        <v>58</v>
      </c>
    </row>
    <row r="75" spans="2:8" x14ac:dyDescent="0.25">
      <c r="B75" s="151" t="s">
        <v>62</v>
      </c>
      <c r="C75" s="139" t="s">
        <v>3</v>
      </c>
      <c r="D75" s="139">
        <v>55</v>
      </c>
      <c r="E75" s="139">
        <v>0</v>
      </c>
      <c r="F75" s="139">
        <v>0</v>
      </c>
      <c r="G75" s="139">
        <v>0</v>
      </c>
      <c r="H75" s="140">
        <f t="shared" si="3"/>
        <v>55</v>
      </c>
    </row>
    <row r="76" spans="2:8" x14ac:dyDescent="0.25">
      <c r="B76" s="151" t="s">
        <v>62</v>
      </c>
      <c r="C76" s="139" t="s">
        <v>4</v>
      </c>
      <c r="D76" s="139">
        <v>39</v>
      </c>
      <c r="E76" s="139">
        <v>3</v>
      </c>
      <c r="F76" s="139">
        <v>0</v>
      </c>
      <c r="G76" s="139">
        <v>0</v>
      </c>
      <c r="H76" s="140">
        <f t="shared" si="3"/>
        <v>42</v>
      </c>
    </row>
    <row r="77" spans="2:8" x14ac:dyDescent="0.25">
      <c r="B77" s="151" t="s">
        <v>62</v>
      </c>
      <c r="C77" s="139" t="s">
        <v>5</v>
      </c>
      <c r="D77" s="139">
        <v>73</v>
      </c>
      <c r="E77" s="139">
        <v>13</v>
      </c>
      <c r="F77" s="139">
        <v>0</v>
      </c>
      <c r="G77" s="139">
        <v>0</v>
      </c>
      <c r="H77" s="140">
        <f t="shared" si="3"/>
        <v>86</v>
      </c>
    </row>
    <row r="78" spans="2:8" x14ac:dyDescent="0.25">
      <c r="B78" s="151" t="s">
        <v>62</v>
      </c>
      <c r="C78" s="139" t="s">
        <v>6</v>
      </c>
      <c r="D78" s="139">
        <v>52</v>
      </c>
      <c r="E78" s="139">
        <v>43</v>
      </c>
      <c r="F78" s="139">
        <v>1</v>
      </c>
      <c r="G78" s="139">
        <v>0</v>
      </c>
      <c r="H78" s="140">
        <f t="shared" si="3"/>
        <v>96</v>
      </c>
    </row>
    <row r="79" spans="2:8" x14ac:dyDescent="0.25">
      <c r="B79" s="151" t="s">
        <v>62</v>
      </c>
      <c r="C79" s="139" t="s">
        <v>7</v>
      </c>
      <c r="D79" s="139">
        <v>48</v>
      </c>
      <c r="E79" s="139">
        <v>55</v>
      </c>
      <c r="F79" s="139">
        <v>4</v>
      </c>
      <c r="G79" s="139">
        <v>0</v>
      </c>
      <c r="H79" s="140">
        <f t="shared" si="3"/>
        <v>107</v>
      </c>
    </row>
    <row r="80" spans="2:8" x14ac:dyDescent="0.25">
      <c r="B80" s="151" t="s">
        <v>62</v>
      </c>
      <c r="C80" s="139" t="s">
        <v>8</v>
      </c>
      <c r="D80" s="139">
        <v>41</v>
      </c>
      <c r="E80" s="139">
        <v>65</v>
      </c>
      <c r="F80" s="139">
        <v>9</v>
      </c>
      <c r="G80" s="139">
        <v>1</v>
      </c>
      <c r="H80" s="140">
        <f t="shared" si="3"/>
        <v>116</v>
      </c>
    </row>
    <row r="81" spans="2:8" x14ac:dyDescent="0.25">
      <c r="B81" s="151" t="s">
        <v>62</v>
      </c>
      <c r="C81" s="139" t="s">
        <v>9</v>
      </c>
      <c r="D81" s="139">
        <v>34</v>
      </c>
      <c r="E81" s="139">
        <v>60</v>
      </c>
      <c r="F81" s="139">
        <v>4</v>
      </c>
      <c r="G81" s="139">
        <v>1</v>
      </c>
      <c r="H81" s="140">
        <f t="shared" si="3"/>
        <v>99</v>
      </c>
    </row>
    <row r="82" spans="2:8" x14ac:dyDescent="0.25">
      <c r="B82" s="151" t="s">
        <v>62</v>
      </c>
      <c r="C82" s="139" t="s">
        <v>10</v>
      </c>
      <c r="D82" s="139">
        <v>28</v>
      </c>
      <c r="E82" s="139">
        <v>68</v>
      </c>
      <c r="F82" s="139">
        <v>16</v>
      </c>
      <c r="G82" s="139">
        <v>0</v>
      </c>
      <c r="H82" s="140">
        <f t="shared" si="3"/>
        <v>112</v>
      </c>
    </row>
    <row r="83" spans="2:8" x14ac:dyDescent="0.25">
      <c r="B83" s="151" t="s">
        <v>62</v>
      </c>
      <c r="C83" s="139" t="s">
        <v>11</v>
      </c>
      <c r="D83" s="139">
        <v>15</v>
      </c>
      <c r="E83" s="139">
        <v>64</v>
      </c>
      <c r="F83" s="139">
        <v>9</v>
      </c>
      <c r="G83" s="139">
        <v>6</v>
      </c>
      <c r="H83" s="140">
        <f t="shared" si="3"/>
        <v>94</v>
      </c>
    </row>
    <row r="84" spans="2:8" x14ac:dyDescent="0.25">
      <c r="B84" s="151" t="s">
        <v>62</v>
      </c>
      <c r="C84" s="139" t="s">
        <v>13</v>
      </c>
      <c r="D84" s="139">
        <v>4</v>
      </c>
      <c r="E84" s="139">
        <v>39</v>
      </c>
      <c r="F84" s="139">
        <v>5</v>
      </c>
      <c r="G84" s="139">
        <v>10</v>
      </c>
      <c r="H84" s="140">
        <f t="shared" si="3"/>
        <v>58</v>
      </c>
    </row>
    <row r="85" spans="2:8" x14ac:dyDescent="0.25">
      <c r="B85" s="151" t="s">
        <v>62</v>
      </c>
      <c r="C85" s="139" t="s">
        <v>14</v>
      </c>
      <c r="D85" s="139">
        <v>6</v>
      </c>
      <c r="E85" s="139">
        <v>33</v>
      </c>
      <c r="F85" s="139">
        <v>3</v>
      </c>
      <c r="G85" s="139">
        <v>8</v>
      </c>
      <c r="H85" s="140">
        <f t="shared" si="3"/>
        <v>50</v>
      </c>
    </row>
    <row r="86" spans="2:8" x14ac:dyDescent="0.25">
      <c r="B86" s="151" t="s">
        <v>62</v>
      </c>
      <c r="C86" s="139" t="s">
        <v>15</v>
      </c>
      <c r="D86" s="139">
        <v>4</v>
      </c>
      <c r="E86" s="139">
        <v>38</v>
      </c>
      <c r="F86" s="139">
        <v>2</v>
      </c>
      <c r="G86" s="139">
        <v>16</v>
      </c>
      <c r="H86" s="140">
        <f t="shared" si="3"/>
        <v>60</v>
      </c>
    </row>
    <row r="87" spans="2:8" x14ac:dyDescent="0.25">
      <c r="B87" s="151" t="s">
        <v>62</v>
      </c>
      <c r="C87" s="139" t="s">
        <v>16</v>
      </c>
      <c r="D87" s="139">
        <v>5</v>
      </c>
      <c r="E87" s="139">
        <v>19</v>
      </c>
      <c r="F87" s="139">
        <v>1</v>
      </c>
      <c r="G87" s="139">
        <v>24</v>
      </c>
      <c r="H87" s="140">
        <f t="shared" si="3"/>
        <v>49</v>
      </c>
    </row>
    <row r="88" spans="2:8" x14ac:dyDescent="0.25">
      <c r="B88" s="151" t="s">
        <v>62</v>
      </c>
      <c r="C88" s="139" t="s">
        <v>17</v>
      </c>
      <c r="D88" s="139">
        <v>2</v>
      </c>
      <c r="E88" s="139">
        <v>23</v>
      </c>
      <c r="F88" s="139">
        <v>0</v>
      </c>
      <c r="G88" s="139">
        <v>30</v>
      </c>
      <c r="H88" s="140">
        <f t="shared" si="3"/>
        <v>55</v>
      </c>
    </row>
    <row r="89" spans="2:8" x14ac:dyDescent="0.25">
      <c r="B89" s="151" t="s">
        <v>62</v>
      </c>
      <c r="C89" s="139" t="s">
        <v>18</v>
      </c>
      <c r="D89" s="139">
        <v>2</v>
      </c>
      <c r="E89" s="139">
        <v>9</v>
      </c>
      <c r="F89" s="139">
        <v>0</v>
      </c>
      <c r="G89" s="139">
        <v>24</v>
      </c>
      <c r="H89" s="140">
        <f t="shared" si="3"/>
        <v>35</v>
      </c>
    </row>
    <row r="90" spans="2:8" x14ac:dyDescent="0.25">
      <c r="B90" s="151" t="s">
        <v>62</v>
      </c>
      <c r="C90" s="139" t="s">
        <v>19</v>
      </c>
      <c r="D90" s="139">
        <v>1</v>
      </c>
      <c r="E90" s="139">
        <v>0</v>
      </c>
      <c r="F90" s="139">
        <v>0</v>
      </c>
      <c r="G90" s="139">
        <v>20</v>
      </c>
      <c r="H90" s="140">
        <f t="shared" si="3"/>
        <v>21</v>
      </c>
    </row>
    <row r="91" spans="2:8" x14ac:dyDescent="0.25">
      <c r="B91" s="151" t="s">
        <v>62</v>
      </c>
      <c r="C91" s="125" t="s">
        <v>24</v>
      </c>
      <c r="D91" s="121">
        <f>SUM(D72:D90)</f>
        <v>600</v>
      </c>
      <c r="E91" s="121">
        <f>SUM(E72:E90)</f>
        <v>532</v>
      </c>
      <c r="F91" s="121">
        <f>SUM(F72:F90)</f>
        <v>54</v>
      </c>
      <c r="G91" s="121">
        <f>SUM(G72:G90)</f>
        <v>140</v>
      </c>
      <c r="H91" s="142">
        <f t="shared" si="3"/>
        <v>1326</v>
      </c>
    </row>
    <row r="92" spans="2:8" x14ac:dyDescent="0.25">
      <c r="B92" s="154" t="s">
        <v>62</v>
      </c>
      <c r="C92" s="143" t="s">
        <v>53</v>
      </c>
      <c r="D92" s="144">
        <f>D91/$H$91</f>
        <v>0.45248868778280543</v>
      </c>
      <c r="E92" s="144">
        <f>E91/$H$91</f>
        <v>0.40120663650075417</v>
      </c>
      <c r="F92" s="144">
        <f>F91/$H$91</f>
        <v>4.072398190045249E-2</v>
      </c>
      <c r="G92" s="144">
        <f>G91/$H$91</f>
        <v>0.10558069381598793</v>
      </c>
      <c r="H92" s="144">
        <f>H91/$H$91</f>
        <v>1</v>
      </c>
    </row>
    <row r="93" spans="2:8" x14ac:dyDescent="0.25">
      <c r="B93" s="145" t="s">
        <v>56</v>
      </c>
      <c r="C93" s="146" t="s">
        <v>1</v>
      </c>
      <c r="D93" s="139">
        <v>317</v>
      </c>
      <c r="E93" s="139">
        <v>0</v>
      </c>
      <c r="F93" s="139">
        <v>0</v>
      </c>
      <c r="G93" s="139">
        <v>0</v>
      </c>
      <c r="H93" s="140">
        <f>SUM(D93:G93)</f>
        <v>317</v>
      </c>
    </row>
    <row r="94" spans="2:8" x14ac:dyDescent="0.25">
      <c r="B94" s="152" t="s">
        <v>56</v>
      </c>
      <c r="C94" s="139" t="s">
        <v>12</v>
      </c>
      <c r="D94" s="139">
        <v>353</v>
      </c>
      <c r="E94" s="139">
        <v>0</v>
      </c>
      <c r="F94" s="139">
        <v>0</v>
      </c>
      <c r="G94" s="139">
        <v>0</v>
      </c>
      <c r="H94" s="140">
        <f t="shared" ref="H94:H112" si="4">SUM(D94:G94)</f>
        <v>353</v>
      </c>
    </row>
    <row r="95" spans="2:8" x14ac:dyDescent="0.25">
      <c r="B95" s="152" t="s">
        <v>56</v>
      </c>
      <c r="C95" s="139" t="s">
        <v>2</v>
      </c>
      <c r="D95" s="139">
        <v>395</v>
      </c>
      <c r="E95" s="139">
        <v>0</v>
      </c>
      <c r="F95" s="139">
        <v>0</v>
      </c>
      <c r="G95" s="139">
        <v>0</v>
      </c>
      <c r="H95" s="140">
        <f t="shared" si="4"/>
        <v>395</v>
      </c>
    </row>
    <row r="96" spans="2:8" x14ac:dyDescent="0.25">
      <c r="B96" s="152" t="s">
        <v>56</v>
      </c>
      <c r="C96" s="139" t="s">
        <v>3</v>
      </c>
      <c r="D96" s="139">
        <v>402</v>
      </c>
      <c r="E96" s="139">
        <v>0</v>
      </c>
      <c r="F96" s="139">
        <v>0</v>
      </c>
      <c r="G96" s="139">
        <v>0</v>
      </c>
      <c r="H96" s="140">
        <f t="shared" si="4"/>
        <v>402</v>
      </c>
    </row>
    <row r="97" spans="2:8" x14ac:dyDescent="0.25">
      <c r="B97" s="152" t="s">
        <v>56</v>
      </c>
      <c r="C97" s="139" t="s">
        <v>4</v>
      </c>
      <c r="D97" s="139">
        <v>343</v>
      </c>
      <c r="E97" s="139">
        <v>14</v>
      </c>
      <c r="F97" s="139">
        <v>0</v>
      </c>
      <c r="G97" s="139">
        <v>0</v>
      </c>
      <c r="H97" s="140">
        <f t="shared" si="4"/>
        <v>357</v>
      </c>
    </row>
    <row r="98" spans="2:8" x14ac:dyDescent="0.25">
      <c r="B98" s="152" t="s">
        <v>56</v>
      </c>
      <c r="C98" s="139" t="s">
        <v>5</v>
      </c>
      <c r="D98" s="139">
        <v>348</v>
      </c>
      <c r="E98" s="139">
        <v>50</v>
      </c>
      <c r="F98" s="139">
        <v>0</v>
      </c>
      <c r="G98" s="139">
        <v>0</v>
      </c>
      <c r="H98" s="140">
        <f t="shared" si="4"/>
        <v>398</v>
      </c>
    </row>
    <row r="99" spans="2:8" x14ac:dyDescent="0.25">
      <c r="B99" s="152" t="s">
        <v>56</v>
      </c>
      <c r="C99" s="139" t="s">
        <v>6</v>
      </c>
      <c r="D99" s="139">
        <v>200</v>
      </c>
      <c r="E99" s="139">
        <v>161</v>
      </c>
      <c r="F99" s="139">
        <v>3</v>
      </c>
      <c r="G99" s="139">
        <v>0</v>
      </c>
      <c r="H99" s="140">
        <f t="shared" si="4"/>
        <v>364</v>
      </c>
    </row>
    <row r="100" spans="2:8" x14ac:dyDescent="0.25">
      <c r="B100" s="152" t="s">
        <v>56</v>
      </c>
      <c r="C100" s="139" t="s">
        <v>7</v>
      </c>
      <c r="D100" s="139">
        <v>210</v>
      </c>
      <c r="E100" s="139">
        <v>243</v>
      </c>
      <c r="F100" s="139">
        <v>15</v>
      </c>
      <c r="G100" s="139">
        <v>1</v>
      </c>
      <c r="H100" s="140">
        <f t="shared" si="4"/>
        <v>469</v>
      </c>
    </row>
    <row r="101" spans="2:8" x14ac:dyDescent="0.25">
      <c r="B101" s="152" t="s">
        <v>56</v>
      </c>
      <c r="C101" s="139" t="s">
        <v>8</v>
      </c>
      <c r="D101" s="139">
        <v>202</v>
      </c>
      <c r="E101" s="139">
        <v>359</v>
      </c>
      <c r="F101" s="139">
        <v>33</v>
      </c>
      <c r="G101" s="139">
        <v>4</v>
      </c>
      <c r="H101" s="140">
        <f t="shared" si="4"/>
        <v>598</v>
      </c>
    </row>
    <row r="102" spans="2:8" x14ac:dyDescent="0.25">
      <c r="B102" s="152" t="s">
        <v>56</v>
      </c>
      <c r="C102" s="139" t="s">
        <v>9</v>
      </c>
      <c r="D102" s="139">
        <v>168</v>
      </c>
      <c r="E102" s="139">
        <v>422</v>
      </c>
      <c r="F102" s="139">
        <v>48</v>
      </c>
      <c r="G102" s="139">
        <v>11</v>
      </c>
      <c r="H102" s="140">
        <f t="shared" si="4"/>
        <v>649</v>
      </c>
    </row>
    <row r="103" spans="2:8" x14ac:dyDescent="0.25">
      <c r="B103" s="152" t="s">
        <v>56</v>
      </c>
      <c r="C103" s="139" t="s">
        <v>10</v>
      </c>
      <c r="D103" s="139">
        <v>140</v>
      </c>
      <c r="E103" s="139">
        <v>500</v>
      </c>
      <c r="F103" s="139">
        <v>58</v>
      </c>
      <c r="G103" s="139">
        <v>12</v>
      </c>
      <c r="H103" s="140">
        <f t="shared" si="4"/>
        <v>710</v>
      </c>
    </row>
    <row r="104" spans="2:8" x14ac:dyDescent="0.25">
      <c r="B104" s="152" t="s">
        <v>56</v>
      </c>
      <c r="C104" s="139" t="s">
        <v>11</v>
      </c>
      <c r="D104" s="139">
        <v>79</v>
      </c>
      <c r="E104" s="139">
        <v>441</v>
      </c>
      <c r="F104" s="139">
        <v>61</v>
      </c>
      <c r="G104" s="139">
        <v>22</v>
      </c>
      <c r="H104" s="140">
        <f t="shared" si="4"/>
        <v>603</v>
      </c>
    </row>
    <row r="105" spans="2:8" x14ac:dyDescent="0.25">
      <c r="B105" s="152" t="s">
        <v>56</v>
      </c>
      <c r="C105" s="139" t="s">
        <v>13</v>
      </c>
      <c r="D105" s="139">
        <v>70</v>
      </c>
      <c r="E105" s="139">
        <v>457</v>
      </c>
      <c r="F105" s="139">
        <v>33</v>
      </c>
      <c r="G105" s="139">
        <v>42</v>
      </c>
      <c r="H105" s="140">
        <f t="shared" si="4"/>
        <v>602</v>
      </c>
    </row>
    <row r="106" spans="2:8" x14ac:dyDescent="0.25">
      <c r="B106" s="152" t="s">
        <v>56</v>
      </c>
      <c r="C106" s="139" t="s">
        <v>14</v>
      </c>
      <c r="D106" s="139">
        <v>33</v>
      </c>
      <c r="E106" s="139">
        <v>475</v>
      </c>
      <c r="F106" s="139">
        <v>43</v>
      </c>
      <c r="G106" s="139">
        <v>94</v>
      </c>
      <c r="H106" s="140">
        <f t="shared" si="4"/>
        <v>645</v>
      </c>
    </row>
    <row r="107" spans="2:8" x14ac:dyDescent="0.25">
      <c r="B107" s="152" t="s">
        <v>56</v>
      </c>
      <c r="C107" s="139" t="s">
        <v>15</v>
      </c>
      <c r="D107" s="139">
        <v>30</v>
      </c>
      <c r="E107" s="139">
        <v>420</v>
      </c>
      <c r="F107" s="139">
        <v>20</v>
      </c>
      <c r="G107" s="139">
        <v>164</v>
      </c>
      <c r="H107" s="140">
        <f t="shared" si="4"/>
        <v>634</v>
      </c>
    </row>
    <row r="108" spans="2:8" x14ac:dyDescent="0.25">
      <c r="B108" s="152" t="s">
        <v>56</v>
      </c>
      <c r="C108" s="139" t="s">
        <v>16</v>
      </c>
      <c r="D108" s="139">
        <v>33</v>
      </c>
      <c r="E108" s="139">
        <v>272</v>
      </c>
      <c r="F108" s="139">
        <v>18</v>
      </c>
      <c r="G108" s="139">
        <v>215</v>
      </c>
      <c r="H108" s="140">
        <f t="shared" si="4"/>
        <v>538</v>
      </c>
    </row>
    <row r="109" spans="2:8" x14ac:dyDescent="0.25">
      <c r="B109" s="152" t="s">
        <v>56</v>
      </c>
      <c r="C109" s="139" t="s">
        <v>17</v>
      </c>
      <c r="D109" s="139">
        <v>12</v>
      </c>
      <c r="E109" s="139">
        <v>174</v>
      </c>
      <c r="F109" s="139">
        <v>9</v>
      </c>
      <c r="G109" s="139">
        <v>219</v>
      </c>
      <c r="H109" s="140">
        <f t="shared" si="4"/>
        <v>414</v>
      </c>
    </row>
    <row r="110" spans="2:8" x14ac:dyDescent="0.25">
      <c r="B110" s="152" t="s">
        <v>56</v>
      </c>
      <c r="C110" s="139" t="s">
        <v>18</v>
      </c>
      <c r="D110" s="139">
        <v>5</v>
      </c>
      <c r="E110" s="139">
        <v>41</v>
      </c>
      <c r="F110" s="139">
        <v>4</v>
      </c>
      <c r="G110" s="139">
        <v>174</v>
      </c>
      <c r="H110" s="140">
        <f t="shared" si="4"/>
        <v>224</v>
      </c>
    </row>
    <row r="111" spans="2:8" x14ac:dyDescent="0.25">
      <c r="B111" s="152" t="s">
        <v>56</v>
      </c>
      <c r="C111" s="139" t="s">
        <v>19</v>
      </c>
      <c r="D111" s="139">
        <v>3</v>
      </c>
      <c r="E111" s="139">
        <v>8</v>
      </c>
      <c r="F111" s="139">
        <v>2</v>
      </c>
      <c r="G111" s="139">
        <v>111</v>
      </c>
      <c r="H111" s="140">
        <f t="shared" si="4"/>
        <v>124</v>
      </c>
    </row>
    <row r="112" spans="2:8" x14ac:dyDescent="0.25">
      <c r="B112" s="152" t="s">
        <v>56</v>
      </c>
      <c r="C112" s="125" t="s">
        <v>24</v>
      </c>
      <c r="D112" s="132">
        <f>SUM(D93:D111)</f>
        <v>3343</v>
      </c>
      <c r="E112" s="132">
        <f>SUM(E93:E111)</f>
        <v>4037</v>
      </c>
      <c r="F112" s="132">
        <f>SUM(F93:F111)</f>
        <v>347</v>
      </c>
      <c r="G112" s="132">
        <f>SUM(G93:G111)</f>
        <v>1069</v>
      </c>
      <c r="H112" s="142">
        <f t="shared" si="4"/>
        <v>8796</v>
      </c>
    </row>
    <row r="113" spans="2:8" x14ac:dyDescent="0.25">
      <c r="B113" s="153" t="s">
        <v>56</v>
      </c>
      <c r="C113" s="139" t="s">
        <v>53</v>
      </c>
      <c r="D113" s="37">
        <f>D112/$H$112</f>
        <v>0.38005911778080947</v>
      </c>
      <c r="E113" s="37">
        <f>E112/$H$112</f>
        <v>0.45895861755343337</v>
      </c>
      <c r="F113" s="37">
        <f>F112/$H$112</f>
        <v>3.9449749886311961E-2</v>
      </c>
      <c r="G113" s="37">
        <f>G112/$H$112</f>
        <v>0.1215325147794452</v>
      </c>
      <c r="H113" s="37">
        <f>H112/$H$112</f>
        <v>1</v>
      </c>
    </row>
    <row r="116" spans="2:8" x14ac:dyDescent="0.25">
      <c r="B116" s="10"/>
      <c r="C116" s="10"/>
    </row>
    <row r="117" spans="2:8" x14ac:dyDescent="0.25">
      <c r="B117" s="10"/>
      <c r="C117" s="10"/>
    </row>
    <row r="118" spans="2:8" x14ac:dyDescent="0.25">
      <c r="B118" s="10"/>
      <c r="C118" s="10"/>
    </row>
    <row r="119" spans="2:8" x14ac:dyDescent="0.25">
      <c r="B119" s="10"/>
      <c r="C119" s="10"/>
    </row>
    <row r="120" spans="2:8" x14ac:dyDescent="0.25">
      <c r="B120" s="10"/>
      <c r="C120" s="10"/>
    </row>
    <row r="121" spans="2:8" x14ac:dyDescent="0.25">
      <c r="B121" s="10"/>
      <c r="C121" s="10"/>
    </row>
    <row r="122" spans="2:8" x14ac:dyDescent="0.25">
      <c r="B122" s="10"/>
      <c r="C122" s="10"/>
    </row>
    <row r="123" spans="2:8" x14ac:dyDescent="0.25">
      <c r="B123" s="10"/>
      <c r="C123" s="10"/>
    </row>
    <row r="124" spans="2:8" x14ac:dyDescent="0.25">
      <c r="B124" s="10"/>
      <c r="C124" s="10"/>
    </row>
    <row r="125" spans="2:8" x14ac:dyDescent="0.25">
      <c r="B125" s="10"/>
      <c r="C125" s="10"/>
    </row>
    <row r="126" spans="2:8" x14ac:dyDescent="0.25">
      <c r="B126" s="10"/>
      <c r="C126" s="10"/>
    </row>
    <row r="127" spans="2:8" x14ac:dyDescent="0.25">
      <c r="B127" s="10"/>
      <c r="C127" s="10"/>
    </row>
    <row r="128" spans="2:8" x14ac:dyDescent="0.25">
      <c r="B128" s="10"/>
      <c r="C128" s="10"/>
    </row>
    <row r="129" spans="2:3" x14ac:dyDescent="0.25">
      <c r="B129" s="10"/>
      <c r="C129" s="10"/>
    </row>
    <row r="130" spans="2:3" x14ac:dyDescent="0.25">
      <c r="B130" s="10"/>
      <c r="C130" s="10"/>
    </row>
    <row r="131" spans="2:3" x14ac:dyDescent="0.25">
      <c r="B131" s="10"/>
      <c r="C131" s="10"/>
    </row>
    <row r="132" spans="2:3" x14ac:dyDescent="0.25">
      <c r="B132" s="10"/>
      <c r="C132" s="10"/>
    </row>
    <row r="133" spans="2:3" x14ac:dyDescent="0.25">
      <c r="B133" s="10"/>
      <c r="C133" s="10"/>
    </row>
    <row r="134" spans="2:3" x14ac:dyDescent="0.25">
      <c r="B134" s="10"/>
      <c r="C134" s="10"/>
    </row>
    <row r="135" spans="2:3" x14ac:dyDescent="0.25">
      <c r="B135" s="10"/>
      <c r="C135" s="10"/>
    </row>
  </sheetData>
  <sheetProtection selectLockedCells="1" selectUnlockedCells="1"/>
  <phoneticPr fontId="2" type="noConversion"/>
  <pageMargins left="0.4" right="0.43" top="0.51" bottom="0.54" header="0.5" footer="0.5"/>
  <pageSetup paperSize="9" orientation="landscape" r:id="rId1"/>
  <headerFooter alignWithMargins="0"/>
  <rowBreaks count="4" manualBreakCount="4">
    <brk id="29" max="16383" man="1"/>
    <brk id="50" max="16383" man="1"/>
    <brk id="71" max="16383" man="1"/>
    <brk id="92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"/>
  <sheetViews>
    <sheetView zoomScale="90" workbookViewId="0">
      <selection activeCell="C8" sqref="C8:D13"/>
    </sheetView>
  </sheetViews>
  <sheetFormatPr defaultRowHeight="12.75" x14ac:dyDescent="0.2"/>
  <cols>
    <col min="1" max="1" width="2" style="100" customWidth="1"/>
    <col min="2" max="2" width="42.5703125" style="100" customWidth="1"/>
    <col min="3" max="3" width="14.7109375" style="100" customWidth="1"/>
    <col min="4" max="4" width="15.5703125" style="100" customWidth="1"/>
    <col min="5" max="5" width="18.140625" style="100" customWidth="1"/>
    <col min="6" max="6" width="9.140625" style="100"/>
    <col min="7" max="7" width="36.42578125" style="100" bestFit="1" customWidth="1"/>
    <col min="8" max="8" width="11.5703125" style="100" bestFit="1" customWidth="1"/>
    <col min="9" max="16384" width="9.140625" style="100"/>
  </cols>
  <sheetData>
    <row r="1" spans="1:11" ht="13.5" x14ac:dyDescent="0.25">
      <c r="A1" s="10"/>
      <c r="B1" s="10"/>
      <c r="C1" s="10"/>
      <c r="D1" s="10"/>
      <c r="E1" s="10"/>
      <c r="F1" s="10"/>
      <c r="G1" s="10"/>
    </row>
    <row r="2" spans="1:11" s="87" customFormat="1" ht="17.25" x14ac:dyDescent="0.3">
      <c r="C2" s="88"/>
      <c r="D2" s="88"/>
      <c r="E2" s="88"/>
      <c r="F2" s="88"/>
      <c r="G2" s="88"/>
      <c r="H2" s="10"/>
      <c r="I2" s="10"/>
      <c r="J2" s="10"/>
      <c r="K2" s="10"/>
    </row>
    <row r="3" spans="1:11" s="87" customFormat="1" ht="17.25" x14ac:dyDescent="0.3">
      <c r="C3" s="88"/>
      <c r="D3" s="88"/>
      <c r="E3" s="88"/>
      <c r="F3" s="88"/>
      <c r="G3" s="88"/>
      <c r="H3" s="10"/>
      <c r="I3" s="10"/>
      <c r="J3" s="10"/>
      <c r="K3" s="10"/>
    </row>
    <row r="4" spans="1:11" s="106" customFormat="1" ht="18" x14ac:dyDescent="0.25">
      <c r="A4" s="23"/>
      <c r="B4" s="21" t="s">
        <v>609</v>
      </c>
      <c r="C4" s="22"/>
      <c r="D4" s="22"/>
      <c r="E4" s="25"/>
      <c r="F4" s="25"/>
    </row>
    <row r="5" spans="1:11" ht="13.5" x14ac:dyDescent="0.25">
      <c r="A5" s="25"/>
      <c r="B5" s="25"/>
      <c r="C5" s="25"/>
      <c r="D5" s="25"/>
      <c r="E5" s="25"/>
      <c r="F5" s="10"/>
      <c r="G5" s="10"/>
    </row>
    <row r="6" spans="1:11" ht="13.5" x14ac:dyDescent="0.25">
      <c r="A6" s="25"/>
      <c r="B6" s="24" t="s">
        <v>47</v>
      </c>
      <c r="C6" s="25"/>
      <c r="D6" s="25"/>
      <c r="E6" s="10"/>
      <c r="F6" s="10"/>
    </row>
    <row r="7" spans="1:11" ht="13.5" x14ac:dyDescent="0.25">
      <c r="A7" s="25"/>
      <c r="B7" s="24"/>
      <c r="C7" s="25"/>
      <c r="D7" s="25"/>
      <c r="E7" s="10"/>
      <c r="F7" s="10"/>
    </row>
    <row r="8" spans="1:11" ht="13.5" x14ac:dyDescent="0.25">
      <c r="A8" s="25"/>
      <c r="B8" s="102" t="s">
        <v>51</v>
      </c>
      <c r="C8" s="103" t="s">
        <v>100</v>
      </c>
      <c r="D8" s="103" t="s">
        <v>610</v>
      </c>
      <c r="E8" s="10"/>
      <c r="F8" s="10"/>
    </row>
    <row r="9" spans="1:11" ht="13.5" x14ac:dyDescent="0.25">
      <c r="A9" s="25"/>
      <c r="B9" s="107" t="s">
        <v>68</v>
      </c>
      <c r="C9" s="110">
        <v>9627</v>
      </c>
      <c r="D9" s="110">
        <v>19440</v>
      </c>
      <c r="E9" s="10"/>
      <c r="F9" s="10"/>
    </row>
    <row r="10" spans="1:11" ht="13.5" x14ac:dyDescent="0.25">
      <c r="A10" s="25"/>
      <c r="B10" s="108" t="s">
        <v>70</v>
      </c>
      <c r="C10" s="110">
        <v>8464</v>
      </c>
      <c r="D10" s="110">
        <v>17505</v>
      </c>
      <c r="E10" s="10"/>
      <c r="F10" s="10"/>
    </row>
    <row r="11" spans="1:11" ht="13.5" x14ac:dyDescent="0.25">
      <c r="A11" s="25"/>
      <c r="B11" s="108" t="s">
        <v>71</v>
      </c>
      <c r="C11" s="110">
        <v>12531</v>
      </c>
      <c r="D11" s="110">
        <v>25501</v>
      </c>
      <c r="E11" s="10"/>
      <c r="F11" s="10"/>
    </row>
    <row r="12" spans="1:11" ht="13.5" x14ac:dyDescent="0.25">
      <c r="A12" s="25"/>
      <c r="B12" s="108" t="s">
        <v>72</v>
      </c>
      <c r="C12" s="110">
        <v>1300</v>
      </c>
      <c r="D12" s="110">
        <v>2632</v>
      </c>
      <c r="E12" s="10"/>
      <c r="F12" s="10"/>
    </row>
    <row r="13" spans="1:11" ht="13.5" x14ac:dyDescent="0.25">
      <c r="A13" s="25"/>
      <c r="B13" s="108" t="s">
        <v>73</v>
      </c>
      <c r="C13" s="110">
        <v>7645</v>
      </c>
      <c r="D13" s="110">
        <v>17023</v>
      </c>
      <c r="E13" s="10"/>
      <c r="F13" s="10"/>
    </row>
    <row r="14" spans="1:11" ht="13.5" x14ac:dyDescent="0.25">
      <c r="A14" s="25"/>
      <c r="B14" s="64" t="s">
        <v>24</v>
      </c>
      <c r="C14" s="109">
        <f>SUM(C9:C13)</f>
        <v>39567</v>
      </c>
      <c r="D14" s="109">
        <f>SUM(D9:D13)</f>
        <v>82101</v>
      </c>
      <c r="E14" s="10"/>
      <c r="F14" s="10"/>
    </row>
    <row r="15" spans="1:11" ht="13.5" x14ac:dyDescent="0.25">
      <c r="A15" s="25"/>
      <c r="B15" s="24"/>
      <c r="C15" s="25"/>
      <c r="D15" s="25"/>
      <c r="E15" s="10"/>
      <c r="F15" s="10"/>
    </row>
    <row r="16" spans="1:11" ht="13.5" x14ac:dyDescent="0.25">
      <c r="A16" s="25"/>
      <c r="B16" s="24"/>
      <c r="C16" s="25"/>
      <c r="D16" s="25"/>
      <c r="E16" s="10"/>
      <c r="F16" s="10"/>
    </row>
    <row r="17" spans="1:6" ht="13.5" x14ac:dyDescent="0.25">
      <c r="A17" s="25"/>
      <c r="B17" s="24"/>
      <c r="C17" s="25"/>
      <c r="D17" s="25"/>
      <c r="E17" s="10"/>
      <c r="F17" s="10"/>
    </row>
    <row r="18" spans="1:6" ht="13.5" x14ac:dyDescent="0.25">
      <c r="A18" s="25"/>
      <c r="B18" s="24"/>
      <c r="C18" s="25"/>
      <c r="D18" s="25"/>
      <c r="E18" s="10"/>
      <c r="F18" s="10"/>
    </row>
    <row r="19" spans="1:6" ht="13.5" x14ac:dyDescent="0.25">
      <c r="A19" s="25"/>
      <c r="B19" s="24"/>
      <c r="C19" s="25"/>
      <c r="D19" s="25"/>
      <c r="E19" s="10"/>
      <c r="F19" s="10"/>
    </row>
    <row r="20" spans="1:6" ht="13.5" x14ac:dyDescent="0.25">
      <c r="A20" s="25"/>
      <c r="B20" s="24"/>
      <c r="C20" s="25"/>
      <c r="D20" s="25"/>
      <c r="E20" s="10"/>
      <c r="F20" s="10"/>
    </row>
    <row r="21" spans="1:6" ht="13.5" x14ac:dyDescent="0.25">
      <c r="A21" s="25"/>
      <c r="B21" s="24"/>
      <c r="C21" s="25"/>
      <c r="D21" s="25"/>
      <c r="E21" s="10"/>
      <c r="F21" s="10"/>
    </row>
    <row r="22" spans="1:6" ht="13.5" x14ac:dyDescent="0.25">
      <c r="A22" s="25"/>
      <c r="B22" s="24"/>
      <c r="C22" s="25"/>
      <c r="D22" s="25"/>
      <c r="E22" s="10"/>
      <c r="F22" s="10"/>
    </row>
    <row r="23" spans="1:6" ht="13.5" x14ac:dyDescent="0.25">
      <c r="A23" s="25"/>
      <c r="B23" s="24"/>
      <c r="C23" s="25"/>
      <c r="D23" s="25"/>
      <c r="E23" s="10"/>
      <c r="F23" s="10"/>
    </row>
  </sheetData>
  <sheetProtection selectLockedCells="1" selectUnlockedCells="1"/>
  <phoneticPr fontId="9" type="noConversion"/>
  <pageMargins left="0.51181102362204722" right="0.74803149606299213" top="0.98425196850393704" bottom="0.98425196850393704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8"/>
  <sheetViews>
    <sheetView zoomScale="90" zoomScaleNormal="90" workbookViewId="0">
      <pane ySplit="8" topLeftCell="A9" activePane="bottomLeft" state="frozen"/>
      <selection pane="bottomLeft" activeCell="J26" sqref="J26"/>
    </sheetView>
  </sheetViews>
  <sheetFormatPr defaultRowHeight="13.5" x14ac:dyDescent="0.25"/>
  <cols>
    <col min="1" max="1" width="2" style="100" customWidth="1"/>
    <col min="2" max="2" width="19.5703125" style="100" customWidth="1"/>
    <col min="3" max="3" width="11.28515625" style="100" customWidth="1"/>
    <col min="4" max="4" width="42.5703125" style="100" customWidth="1"/>
    <col min="5" max="5" width="12" style="100" customWidth="1"/>
    <col min="6" max="6" width="12.85546875" style="100" customWidth="1"/>
    <col min="7" max="7" width="9.140625" style="100"/>
    <col min="8" max="9" width="12" bestFit="1" customWidth="1"/>
    <col min="10" max="10" width="35.5703125" bestFit="1" customWidth="1"/>
    <col min="11" max="11" width="20" bestFit="1" customWidth="1"/>
    <col min="12" max="12" width="9.7109375" customWidth="1"/>
    <col min="13" max="16384" width="9.140625" style="100"/>
  </cols>
  <sheetData>
    <row r="1" spans="1:12" s="87" customFormat="1" ht="17.25" x14ac:dyDescent="0.3">
      <c r="C1" s="88"/>
      <c r="D1" s="88"/>
      <c r="E1" s="88"/>
      <c r="F1" s="88"/>
      <c r="G1" s="88"/>
      <c r="H1"/>
      <c r="I1"/>
      <c r="J1"/>
      <c r="K1"/>
      <c r="L1"/>
    </row>
    <row r="2" spans="1:12" s="87" customFormat="1" ht="17.25" x14ac:dyDescent="0.3">
      <c r="C2" s="88"/>
      <c r="D2" s="88"/>
      <c r="E2" s="88"/>
      <c r="F2" s="88"/>
      <c r="G2" s="88"/>
      <c r="H2"/>
      <c r="I2"/>
      <c r="J2"/>
      <c r="K2"/>
      <c r="L2"/>
    </row>
    <row r="3" spans="1:12" s="87" customFormat="1" ht="17.25" x14ac:dyDescent="0.3">
      <c r="C3" s="88"/>
      <c r="D3" s="88"/>
      <c r="E3" s="88"/>
      <c r="F3" s="88"/>
      <c r="G3" s="88"/>
      <c r="H3"/>
      <c r="I3"/>
      <c r="J3"/>
      <c r="K3"/>
      <c r="L3"/>
    </row>
    <row r="4" spans="1:12" s="106" customFormat="1" ht="18" x14ac:dyDescent="0.25">
      <c r="A4" s="23"/>
      <c r="B4" s="21" t="s">
        <v>606</v>
      </c>
      <c r="C4" s="22"/>
      <c r="D4" s="22"/>
      <c r="E4" s="22"/>
      <c r="F4" s="22"/>
      <c r="H4"/>
      <c r="I4"/>
      <c r="J4"/>
      <c r="K4"/>
      <c r="L4"/>
    </row>
    <row r="5" spans="1:12" ht="15.75" x14ac:dyDescent="0.25">
      <c r="A5" s="25"/>
      <c r="B5" s="25"/>
      <c r="C5" s="26"/>
      <c r="D5" s="25"/>
      <c r="E5" s="25"/>
    </row>
    <row r="6" spans="1:12" x14ac:dyDescent="0.25">
      <c r="A6" s="25"/>
      <c r="B6" s="24" t="s">
        <v>47</v>
      </c>
      <c r="C6" s="25"/>
      <c r="D6" s="25"/>
      <c r="E6" s="25"/>
    </row>
    <row r="8" spans="1:12" s="101" customFormat="1" ht="26.25" x14ac:dyDescent="0.25">
      <c r="B8" s="102" t="s">
        <v>51</v>
      </c>
      <c r="C8" s="103" t="s">
        <v>57</v>
      </c>
      <c r="D8" s="103" t="s">
        <v>69</v>
      </c>
      <c r="E8" s="103" t="s">
        <v>100</v>
      </c>
      <c r="F8" s="103" t="s">
        <v>610</v>
      </c>
      <c r="H8"/>
      <c r="I8"/>
      <c r="J8"/>
      <c r="K8"/>
      <c r="L8"/>
    </row>
    <row r="9" spans="1:12" x14ac:dyDescent="0.25">
      <c r="B9" s="189" t="s">
        <v>68</v>
      </c>
      <c r="C9" s="86" t="s">
        <v>109</v>
      </c>
      <c r="D9" s="86" t="s">
        <v>110</v>
      </c>
      <c r="E9" s="94">
        <v>31</v>
      </c>
      <c r="F9" s="112">
        <v>59</v>
      </c>
    </row>
    <row r="10" spans="1:12" x14ac:dyDescent="0.25">
      <c r="B10" s="190"/>
      <c r="C10" s="86" t="s">
        <v>111</v>
      </c>
      <c r="D10" s="86" t="s">
        <v>112</v>
      </c>
      <c r="E10" s="94">
        <v>17</v>
      </c>
      <c r="F10" s="112">
        <v>35</v>
      </c>
    </row>
    <row r="11" spans="1:12" x14ac:dyDescent="0.25">
      <c r="B11" s="190"/>
      <c r="C11" s="86" t="s">
        <v>113</v>
      </c>
      <c r="D11" s="86" t="s">
        <v>114</v>
      </c>
      <c r="E11" s="94">
        <v>20</v>
      </c>
      <c r="F11" s="112">
        <v>37</v>
      </c>
    </row>
    <row r="12" spans="1:12" x14ac:dyDescent="0.25">
      <c r="B12" s="190"/>
      <c r="C12" s="86" t="s">
        <v>115</v>
      </c>
      <c r="D12" s="86" t="s">
        <v>116</v>
      </c>
      <c r="E12" s="94">
        <v>361</v>
      </c>
      <c r="F12" s="112">
        <v>744</v>
      </c>
    </row>
    <row r="13" spans="1:12" x14ac:dyDescent="0.25">
      <c r="B13" s="190"/>
      <c r="C13" s="86" t="s">
        <v>117</v>
      </c>
      <c r="D13" s="86" t="s">
        <v>118</v>
      </c>
      <c r="E13" s="94">
        <v>115</v>
      </c>
      <c r="F13" s="112">
        <v>223</v>
      </c>
    </row>
    <row r="14" spans="1:12" x14ac:dyDescent="0.25">
      <c r="B14" s="190"/>
      <c r="C14" s="86" t="s">
        <v>119</v>
      </c>
      <c r="D14" s="86" t="s">
        <v>120</v>
      </c>
      <c r="E14" s="94">
        <v>486</v>
      </c>
      <c r="F14" s="112">
        <v>973</v>
      </c>
    </row>
    <row r="15" spans="1:12" x14ac:dyDescent="0.25">
      <c r="B15" s="190"/>
      <c r="C15" s="86" t="s">
        <v>121</v>
      </c>
      <c r="D15" s="86" t="s">
        <v>122</v>
      </c>
      <c r="E15" s="94">
        <v>19</v>
      </c>
      <c r="F15" s="112">
        <v>34</v>
      </c>
    </row>
    <row r="16" spans="1:12" x14ac:dyDescent="0.25">
      <c r="B16" s="190"/>
      <c r="C16" s="86" t="s">
        <v>123</v>
      </c>
      <c r="D16" s="86" t="s">
        <v>124</v>
      </c>
      <c r="E16" s="94">
        <v>141</v>
      </c>
      <c r="F16" s="112">
        <v>284</v>
      </c>
    </row>
    <row r="17" spans="2:6" x14ac:dyDescent="0.25">
      <c r="B17" s="190"/>
      <c r="C17" s="86" t="s">
        <v>125</v>
      </c>
      <c r="D17" s="86" t="s">
        <v>126</v>
      </c>
      <c r="E17" s="94">
        <v>46</v>
      </c>
      <c r="F17" s="112">
        <v>119</v>
      </c>
    </row>
    <row r="18" spans="2:6" x14ac:dyDescent="0.25">
      <c r="B18" s="190"/>
      <c r="C18" s="86" t="s">
        <v>127</v>
      </c>
      <c r="D18" s="86" t="s">
        <v>128</v>
      </c>
      <c r="E18" s="94">
        <v>229</v>
      </c>
      <c r="F18" s="112">
        <v>507</v>
      </c>
    </row>
    <row r="19" spans="2:6" x14ac:dyDescent="0.25">
      <c r="B19" s="190"/>
      <c r="C19" s="86" t="s">
        <v>129</v>
      </c>
      <c r="D19" s="86" t="s">
        <v>130</v>
      </c>
      <c r="E19" s="94">
        <v>113</v>
      </c>
      <c r="F19" s="112">
        <v>243</v>
      </c>
    </row>
    <row r="20" spans="2:6" x14ac:dyDescent="0.25">
      <c r="B20" s="190"/>
      <c r="C20" s="86" t="s">
        <v>131</v>
      </c>
      <c r="D20" s="86" t="s">
        <v>132</v>
      </c>
      <c r="E20" s="94">
        <v>54</v>
      </c>
      <c r="F20" s="112">
        <v>102</v>
      </c>
    </row>
    <row r="21" spans="2:6" x14ac:dyDescent="0.25">
      <c r="B21" s="190"/>
      <c r="C21" s="86" t="s">
        <v>133</v>
      </c>
      <c r="D21" s="86" t="s">
        <v>134</v>
      </c>
      <c r="E21" s="94">
        <v>628</v>
      </c>
      <c r="F21" s="112">
        <v>1249</v>
      </c>
    </row>
    <row r="22" spans="2:6" x14ac:dyDescent="0.25">
      <c r="B22" s="190"/>
      <c r="C22" s="86" t="s">
        <v>135</v>
      </c>
      <c r="D22" s="86" t="s">
        <v>136</v>
      </c>
      <c r="E22" s="94">
        <v>183</v>
      </c>
      <c r="F22" s="112">
        <v>411</v>
      </c>
    </row>
    <row r="23" spans="2:6" x14ac:dyDescent="0.25">
      <c r="B23" s="190"/>
      <c r="C23" s="86" t="s">
        <v>137</v>
      </c>
      <c r="D23" s="86" t="s">
        <v>138</v>
      </c>
      <c r="E23" s="94">
        <v>263</v>
      </c>
      <c r="F23" s="112">
        <v>509</v>
      </c>
    </row>
    <row r="24" spans="2:6" x14ac:dyDescent="0.25">
      <c r="B24" s="190"/>
      <c r="C24" s="86" t="s">
        <v>139</v>
      </c>
      <c r="D24" s="86" t="s">
        <v>140</v>
      </c>
      <c r="E24" s="94">
        <v>76</v>
      </c>
      <c r="F24" s="112">
        <v>144</v>
      </c>
    </row>
    <row r="25" spans="2:6" x14ac:dyDescent="0.25">
      <c r="B25" s="190"/>
      <c r="C25" s="86" t="s">
        <v>141</v>
      </c>
      <c r="D25" s="86" t="s">
        <v>142</v>
      </c>
      <c r="E25" s="94">
        <v>4</v>
      </c>
      <c r="F25" s="112">
        <v>5</v>
      </c>
    </row>
    <row r="26" spans="2:6" x14ac:dyDescent="0.25">
      <c r="B26" s="190"/>
      <c r="C26" s="86" t="s">
        <v>143</v>
      </c>
      <c r="D26" s="86" t="s">
        <v>144</v>
      </c>
      <c r="E26" s="94">
        <v>102</v>
      </c>
      <c r="F26" s="112">
        <v>225</v>
      </c>
    </row>
    <row r="27" spans="2:6" x14ac:dyDescent="0.25">
      <c r="B27" s="190"/>
      <c r="C27" s="86" t="s">
        <v>145</v>
      </c>
      <c r="D27" s="86" t="s">
        <v>146</v>
      </c>
      <c r="E27" s="94">
        <v>267</v>
      </c>
      <c r="F27" s="112">
        <v>543</v>
      </c>
    </row>
    <row r="28" spans="2:6" x14ac:dyDescent="0.25">
      <c r="B28" s="190"/>
      <c r="C28" s="86" t="s">
        <v>147</v>
      </c>
      <c r="D28" s="86" t="s">
        <v>148</v>
      </c>
      <c r="E28" s="94">
        <v>55</v>
      </c>
      <c r="F28" s="112">
        <v>102</v>
      </c>
    </row>
    <row r="29" spans="2:6" x14ac:dyDescent="0.25">
      <c r="B29" s="190"/>
      <c r="C29" s="86" t="s">
        <v>149</v>
      </c>
      <c r="D29" s="86" t="s">
        <v>150</v>
      </c>
      <c r="E29" s="94">
        <v>72</v>
      </c>
      <c r="F29" s="112">
        <v>148</v>
      </c>
    </row>
    <row r="30" spans="2:6" x14ac:dyDescent="0.25">
      <c r="B30" s="190"/>
      <c r="C30" s="86" t="s">
        <v>151</v>
      </c>
      <c r="D30" s="86" t="s">
        <v>152</v>
      </c>
      <c r="E30" s="94">
        <v>244</v>
      </c>
      <c r="F30" s="112">
        <v>511</v>
      </c>
    </row>
    <row r="31" spans="2:6" x14ac:dyDescent="0.25">
      <c r="B31" s="190"/>
      <c r="C31" s="86" t="s">
        <v>153</v>
      </c>
      <c r="D31" s="86" t="s">
        <v>154</v>
      </c>
      <c r="E31" s="94">
        <v>73</v>
      </c>
      <c r="F31" s="112">
        <v>133</v>
      </c>
    </row>
    <row r="32" spans="2:6" x14ac:dyDescent="0.25">
      <c r="B32" s="190"/>
      <c r="C32" s="86" t="s">
        <v>155</v>
      </c>
      <c r="D32" s="86" t="s">
        <v>156</v>
      </c>
      <c r="E32" s="94">
        <v>141</v>
      </c>
      <c r="F32" s="112">
        <v>261</v>
      </c>
    </row>
    <row r="33" spans="2:6" x14ac:dyDescent="0.25">
      <c r="B33" s="190"/>
      <c r="C33" s="86" t="s">
        <v>157</v>
      </c>
      <c r="D33" s="86" t="s">
        <v>158</v>
      </c>
      <c r="E33" s="94">
        <v>117</v>
      </c>
      <c r="F33" s="112">
        <v>256</v>
      </c>
    </row>
    <row r="34" spans="2:6" x14ac:dyDescent="0.25">
      <c r="B34" s="190"/>
      <c r="C34" s="86" t="s">
        <v>159</v>
      </c>
      <c r="D34" s="86" t="s">
        <v>160</v>
      </c>
      <c r="E34" s="94">
        <v>283</v>
      </c>
      <c r="F34" s="112">
        <v>511</v>
      </c>
    </row>
    <row r="35" spans="2:6" x14ac:dyDescent="0.25">
      <c r="B35" s="190"/>
      <c r="C35" s="86" t="s">
        <v>161</v>
      </c>
      <c r="D35" s="86" t="s">
        <v>162</v>
      </c>
      <c r="E35" s="94">
        <v>235</v>
      </c>
      <c r="F35" s="112">
        <v>468</v>
      </c>
    </row>
    <row r="36" spans="2:6" x14ac:dyDescent="0.25">
      <c r="B36" s="190"/>
      <c r="C36" s="86" t="s">
        <v>163</v>
      </c>
      <c r="D36" s="86" t="s">
        <v>164</v>
      </c>
      <c r="E36" s="94">
        <v>473</v>
      </c>
      <c r="F36" s="112">
        <v>1055</v>
      </c>
    </row>
    <row r="37" spans="2:6" x14ac:dyDescent="0.25">
      <c r="B37" s="190"/>
      <c r="C37" s="86" t="s">
        <v>165</v>
      </c>
      <c r="D37" s="86" t="s">
        <v>166</v>
      </c>
      <c r="E37" s="94">
        <v>496</v>
      </c>
      <c r="F37" s="112">
        <v>1024</v>
      </c>
    </row>
    <row r="38" spans="2:6" x14ac:dyDescent="0.25">
      <c r="B38" s="190"/>
      <c r="C38" s="86" t="s">
        <v>167</v>
      </c>
      <c r="D38" s="86" t="s">
        <v>168</v>
      </c>
      <c r="E38" s="94">
        <v>84</v>
      </c>
      <c r="F38" s="112">
        <v>173</v>
      </c>
    </row>
    <row r="39" spans="2:6" x14ac:dyDescent="0.25">
      <c r="B39" s="190"/>
      <c r="C39" s="86" t="s">
        <v>169</v>
      </c>
      <c r="D39" s="86" t="s">
        <v>170</v>
      </c>
      <c r="E39" s="94">
        <v>374</v>
      </c>
      <c r="F39" s="112">
        <v>764</v>
      </c>
    </row>
    <row r="40" spans="2:6" x14ac:dyDescent="0.25">
      <c r="B40" s="190"/>
      <c r="C40" s="86" t="s">
        <v>171</v>
      </c>
      <c r="D40" s="86" t="s">
        <v>172</v>
      </c>
      <c r="E40" s="94">
        <v>47</v>
      </c>
      <c r="F40" s="112">
        <v>97</v>
      </c>
    </row>
    <row r="41" spans="2:6" x14ac:dyDescent="0.25">
      <c r="B41" s="190"/>
      <c r="C41" s="86" t="s">
        <v>173</v>
      </c>
      <c r="D41" s="86" t="s">
        <v>174</v>
      </c>
      <c r="E41" s="94">
        <v>310</v>
      </c>
      <c r="F41" s="112">
        <v>586</v>
      </c>
    </row>
    <row r="42" spans="2:6" x14ac:dyDescent="0.25">
      <c r="B42" s="190"/>
      <c r="C42" s="86" t="s">
        <v>175</v>
      </c>
      <c r="D42" s="86" t="s">
        <v>176</v>
      </c>
      <c r="E42" s="94">
        <v>38</v>
      </c>
      <c r="F42" s="112">
        <v>93</v>
      </c>
    </row>
    <row r="43" spans="2:6" x14ac:dyDescent="0.25">
      <c r="B43" s="190"/>
      <c r="C43" s="86" t="s">
        <v>177</v>
      </c>
      <c r="D43" s="86" t="s">
        <v>178</v>
      </c>
      <c r="E43" s="94">
        <v>31</v>
      </c>
      <c r="F43" s="112">
        <v>64</v>
      </c>
    </row>
    <row r="44" spans="2:6" x14ac:dyDescent="0.25">
      <c r="B44" s="190"/>
      <c r="C44" s="86" t="s">
        <v>179</v>
      </c>
      <c r="D44" s="86" t="s">
        <v>180</v>
      </c>
      <c r="E44" s="94">
        <v>62</v>
      </c>
      <c r="F44" s="112">
        <v>119</v>
      </c>
    </row>
    <row r="45" spans="2:6" x14ac:dyDescent="0.25">
      <c r="B45" s="190"/>
      <c r="C45" s="86" t="s">
        <v>181</v>
      </c>
      <c r="D45" s="86" t="s">
        <v>182</v>
      </c>
      <c r="E45" s="94">
        <v>36</v>
      </c>
      <c r="F45" s="112">
        <v>65</v>
      </c>
    </row>
    <row r="46" spans="2:6" x14ac:dyDescent="0.25">
      <c r="B46" s="190"/>
      <c r="C46" s="86" t="s">
        <v>183</v>
      </c>
      <c r="D46" s="86" t="s">
        <v>184</v>
      </c>
      <c r="E46" s="94">
        <v>89</v>
      </c>
      <c r="F46" s="112">
        <v>193</v>
      </c>
    </row>
    <row r="47" spans="2:6" x14ac:dyDescent="0.25">
      <c r="B47" s="190"/>
      <c r="C47" s="86" t="s">
        <v>185</v>
      </c>
      <c r="D47" s="86" t="s">
        <v>186</v>
      </c>
      <c r="E47" s="94">
        <v>130</v>
      </c>
      <c r="F47" s="112">
        <v>259</v>
      </c>
    </row>
    <row r="48" spans="2:6" x14ac:dyDescent="0.25">
      <c r="B48" s="190"/>
      <c r="C48" s="86" t="s">
        <v>187</v>
      </c>
      <c r="D48" s="86" t="s">
        <v>188</v>
      </c>
      <c r="E48" s="94">
        <v>25</v>
      </c>
      <c r="F48" s="112">
        <v>55</v>
      </c>
    </row>
    <row r="49" spans="2:6" x14ac:dyDescent="0.25">
      <c r="B49" s="190"/>
      <c r="C49" s="86" t="s">
        <v>189</v>
      </c>
      <c r="D49" s="86" t="s">
        <v>190</v>
      </c>
      <c r="E49" s="94">
        <v>94</v>
      </c>
      <c r="F49" s="112">
        <v>185</v>
      </c>
    </row>
    <row r="50" spans="2:6" x14ac:dyDescent="0.25">
      <c r="B50" s="190"/>
      <c r="C50" s="86" t="s">
        <v>191</v>
      </c>
      <c r="D50" s="86" t="s">
        <v>192</v>
      </c>
      <c r="E50" s="94">
        <v>8</v>
      </c>
      <c r="F50" s="112">
        <v>15</v>
      </c>
    </row>
    <row r="51" spans="2:6" x14ac:dyDescent="0.25">
      <c r="B51" s="190"/>
      <c r="C51" s="86" t="s">
        <v>193</v>
      </c>
      <c r="D51" s="86" t="s">
        <v>194</v>
      </c>
      <c r="E51" s="94">
        <v>124</v>
      </c>
      <c r="F51" s="112">
        <v>236</v>
      </c>
    </row>
    <row r="52" spans="2:6" x14ac:dyDescent="0.25">
      <c r="B52" s="190"/>
      <c r="C52" s="86" t="s">
        <v>195</v>
      </c>
      <c r="D52" s="86" t="s">
        <v>196</v>
      </c>
      <c r="E52" s="94">
        <v>149</v>
      </c>
      <c r="F52" s="112">
        <v>271</v>
      </c>
    </row>
    <row r="53" spans="2:6" x14ac:dyDescent="0.25">
      <c r="B53" s="190"/>
      <c r="C53" s="86" t="s">
        <v>197</v>
      </c>
      <c r="D53" s="86" t="s">
        <v>198</v>
      </c>
      <c r="E53" s="94">
        <v>137</v>
      </c>
      <c r="F53" s="112">
        <v>248</v>
      </c>
    </row>
    <row r="54" spans="2:6" x14ac:dyDescent="0.25">
      <c r="B54" s="190"/>
      <c r="C54" s="86" t="s">
        <v>199</v>
      </c>
      <c r="D54" s="86" t="s">
        <v>200</v>
      </c>
      <c r="E54" s="94">
        <v>572</v>
      </c>
      <c r="F54" s="112">
        <v>1122</v>
      </c>
    </row>
    <row r="55" spans="2:6" x14ac:dyDescent="0.25">
      <c r="B55" s="190"/>
      <c r="C55" s="86" t="s">
        <v>201</v>
      </c>
      <c r="D55" s="86" t="s">
        <v>202</v>
      </c>
      <c r="E55" s="94">
        <v>92</v>
      </c>
      <c r="F55" s="112">
        <v>193</v>
      </c>
    </row>
    <row r="56" spans="2:6" x14ac:dyDescent="0.25">
      <c r="B56" s="190"/>
      <c r="C56" s="86" t="s">
        <v>203</v>
      </c>
      <c r="D56" s="86" t="s">
        <v>204</v>
      </c>
      <c r="E56" s="94">
        <v>624</v>
      </c>
      <c r="F56" s="112">
        <v>1231</v>
      </c>
    </row>
    <row r="57" spans="2:6" x14ac:dyDescent="0.25">
      <c r="B57" s="190"/>
      <c r="C57" s="86" t="s">
        <v>205</v>
      </c>
      <c r="D57" s="86" t="s">
        <v>206</v>
      </c>
      <c r="E57" s="94">
        <v>115</v>
      </c>
      <c r="F57" s="112">
        <v>241</v>
      </c>
    </row>
    <row r="58" spans="2:6" x14ac:dyDescent="0.25">
      <c r="B58" s="190"/>
      <c r="C58" s="86" t="s">
        <v>207</v>
      </c>
      <c r="D58" s="86" t="s">
        <v>208</v>
      </c>
      <c r="E58" s="94">
        <v>376</v>
      </c>
      <c r="F58" s="112">
        <v>785</v>
      </c>
    </row>
    <row r="59" spans="2:6" x14ac:dyDescent="0.25">
      <c r="B59" s="190"/>
      <c r="C59" s="86" t="s">
        <v>209</v>
      </c>
      <c r="D59" s="86" t="s">
        <v>210</v>
      </c>
      <c r="E59" s="94">
        <v>58</v>
      </c>
      <c r="F59" s="112">
        <v>130</v>
      </c>
    </row>
    <row r="60" spans="2:6" x14ac:dyDescent="0.25">
      <c r="B60" s="190"/>
      <c r="C60" s="86" t="s">
        <v>211</v>
      </c>
      <c r="D60" s="86" t="s">
        <v>212</v>
      </c>
      <c r="E60" s="94">
        <v>99</v>
      </c>
      <c r="F60" s="112">
        <v>191</v>
      </c>
    </row>
    <row r="61" spans="2:6" x14ac:dyDescent="0.25">
      <c r="B61" s="190"/>
      <c r="C61" s="86" t="s">
        <v>213</v>
      </c>
      <c r="D61" s="86" t="s">
        <v>214</v>
      </c>
      <c r="E61" s="94">
        <v>172</v>
      </c>
      <c r="F61" s="112">
        <v>335</v>
      </c>
    </row>
    <row r="62" spans="2:6" x14ac:dyDescent="0.25">
      <c r="B62" s="190"/>
      <c r="C62" s="86" t="s">
        <v>215</v>
      </c>
      <c r="D62" s="86" t="s">
        <v>216</v>
      </c>
      <c r="E62" s="94">
        <v>41</v>
      </c>
      <c r="F62" s="112">
        <v>75</v>
      </c>
    </row>
    <row r="63" spans="2:6" x14ac:dyDescent="0.25">
      <c r="B63" s="190"/>
      <c r="C63" s="86" t="s">
        <v>217</v>
      </c>
      <c r="D63" s="86" t="s">
        <v>218</v>
      </c>
      <c r="E63" s="94">
        <v>80</v>
      </c>
      <c r="F63" s="112">
        <v>157</v>
      </c>
    </row>
    <row r="64" spans="2:6" x14ac:dyDescent="0.25">
      <c r="B64" s="190"/>
      <c r="C64" s="86" t="s">
        <v>219</v>
      </c>
      <c r="D64" s="86" t="s">
        <v>220</v>
      </c>
      <c r="E64" s="94">
        <v>28</v>
      </c>
      <c r="F64" s="112">
        <v>50</v>
      </c>
    </row>
    <row r="65" spans="2:6" x14ac:dyDescent="0.25">
      <c r="B65" s="190"/>
      <c r="C65" s="86" t="s">
        <v>221</v>
      </c>
      <c r="D65" s="86" t="s">
        <v>222</v>
      </c>
      <c r="E65" s="94">
        <v>18</v>
      </c>
      <c r="F65" s="112">
        <v>40</v>
      </c>
    </row>
    <row r="66" spans="2:6" x14ac:dyDescent="0.25">
      <c r="B66" s="190"/>
      <c r="C66" s="86" t="s">
        <v>223</v>
      </c>
      <c r="D66" s="86" t="s">
        <v>224</v>
      </c>
      <c r="E66" s="94">
        <v>65</v>
      </c>
      <c r="F66" s="112">
        <v>114</v>
      </c>
    </row>
    <row r="67" spans="2:6" x14ac:dyDescent="0.25">
      <c r="B67" s="190"/>
      <c r="C67" s="86" t="s">
        <v>225</v>
      </c>
      <c r="D67" s="86" t="s">
        <v>226</v>
      </c>
      <c r="E67" s="94">
        <v>196</v>
      </c>
      <c r="F67" s="112">
        <v>417</v>
      </c>
    </row>
    <row r="68" spans="2:6" x14ac:dyDescent="0.25">
      <c r="B68" s="191"/>
      <c r="C68" s="86" t="s">
        <v>227</v>
      </c>
      <c r="D68" s="86" t="s">
        <v>228</v>
      </c>
      <c r="E68" s="94">
        <v>9</v>
      </c>
      <c r="F68" s="112">
        <v>21</v>
      </c>
    </row>
    <row r="69" spans="2:6" x14ac:dyDescent="0.25">
      <c r="B69" s="189" t="s">
        <v>70</v>
      </c>
      <c r="C69" s="86" t="s">
        <v>229</v>
      </c>
      <c r="D69" s="86" t="s">
        <v>230</v>
      </c>
      <c r="E69" s="94">
        <v>220</v>
      </c>
      <c r="F69" s="112">
        <v>436</v>
      </c>
    </row>
    <row r="70" spans="2:6" x14ac:dyDescent="0.25">
      <c r="B70" s="190"/>
      <c r="C70" s="86" t="s">
        <v>231</v>
      </c>
      <c r="D70" s="86" t="s">
        <v>232</v>
      </c>
      <c r="E70" s="94">
        <v>318</v>
      </c>
      <c r="F70" s="112">
        <v>667</v>
      </c>
    </row>
    <row r="71" spans="2:6" x14ac:dyDescent="0.25">
      <c r="B71" s="190"/>
      <c r="C71" s="86" t="s">
        <v>233</v>
      </c>
      <c r="D71" s="86" t="s">
        <v>234</v>
      </c>
      <c r="E71" s="94">
        <v>8</v>
      </c>
      <c r="F71" s="112">
        <v>16</v>
      </c>
    </row>
    <row r="72" spans="2:6" x14ac:dyDescent="0.25">
      <c r="B72" s="190"/>
      <c r="C72" s="86" t="s">
        <v>235</v>
      </c>
      <c r="D72" s="86" t="s">
        <v>236</v>
      </c>
      <c r="E72" s="94">
        <v>233</v>
      </c>
      <c r="F72" s="112">
        <v>474</v>
      </c>
    </row>
    <row r="73" spans="2:6" x14ac:dyDescent="0.25">
      <c r="B73" s="190"/>
      <c r="C73" s="86" t="s">
        <v>237</v>
      </c>
      <c r="D73" s="86" t="s">
        <v>238</v>
      </c>
      <c r="E73" s="94">
        <v>640</v>
      </c>
      <c r="F73" s="112">
        <v>1463</v>
      </c>
    </row>
    <row r="74" spans="2:6" x14ac:dyDescent="0.25">
      <c r="B74" s="190"/>
      <c r="C74" s="86" t="s">
        <v>239</v>
      </c>
      <c r="D74" s="86" t="s">
        <v>240</v>
      </c>
      <c r="E74" s="94">
        <v>172</v>
      </c>
      <c r="F74" s="112">
        <v>329</v>
      </c>
    </row>
    <row r="75" spans="2:6" x14ac:dyDescent="0.25">
      <c r="B75" s="190"/>
      <c r="C75" s="86" t="s">
        <v>241</v>
      </c>
      <c r="D75" s="86" t="s">
        <v>242</v>
      </c>
      <c r="E75" s="94">
        <v>22</v>
      </c>
      <c r="F75" s="112">
        <v>47</v>
      </c>
    </row>
    <row r="76" spans="2:6" x14ac:dyDescent="0.25">
      <c r="B76" s="190"/>
      <c r="C76" s="86" t="s">
        <v>243</v>
      </c>
      <c r="D76" s="86" t="s">
        <v>244</v>
      </c>
      <c r="E76" s="94">
        <v>165</v>
      </c>
      <c r="F76" s="112">
        <v>328</v>
      </c>
    </row>
    <row r="77" spans="2:6" x14ac:dyDescent="0.25">
      <c r="B77" s="190"/>
      <c r="C77" s="86" t="s">
        <v>133</v>
      </c>
      <c r="D77" s="86" t="s">
        <v>134</v>
      </c>
      <c r="E77" s="94">
        <v>613</v>
      </c>
      <c r="F77" s="112">
        <v>1209</v>
      </c>
    </row>
    <row r="78" spans="2:6" x14ac:dyDescent="0.25">
      <c r="B78" s="190"/>
      <c r="C78" s="86" t="s">
        <v>245</v>
      </c>
      <c r="D78" s="86" t="s">
        <v>246</v>
      </c>
      <c r="E78" s="94">
        <v>179</v>
      </c>
      <c r="F78" s="112">
        <v>355</v>
      </c>
    </row>
    <row r="79" spans="2:6" x14ac:dyDescent="0.25">
      <c r="B79" s="190"/>
      <c r="C79" s="86" t="s">
        <v>145</v>
      </c>
      <c r="D79" s="86" t="s">
        <v>146</v>
      </c>
      <c r="E79" s="94">
        <v>119</v>
      </c>
      <c r="F79" s="112">
        <v>230</v>
      </c>
    </row>
    <row r="80" spans="2:6" x14ac:dyDescent="0.25">
      <c r="B80" s="190"/>
      <c r="C80" s="86" t="s">
        <v>247</v>
      </c>
      <c r="D80" s="86" t="s">
        <v>248</v>
      </c>
      <c r="E80" s="94">
        <v>320</v>
      </c>
      <c r="F80" s="112">
        <v>690</v>
      </c>
    </row>
    <row r="81" spans="2:6" x14ac:dyDescent="0.25">
      <c r="B81" s="190"/>
      <c r="C81" s="86" t="s">
        <v>249</v>
      </c>
      <c r="D81" s="86" t="s">
        <v>250</v>
      </c>
      <c r="E81" s="94">
        <v>77</v>
      </c>
      <c r="F81" s="112">
        <v>144</v>
      </c>
    </row>
    <row r="82" spans="2:6" x14ac:dyDescent="0.25">
      <c r="B82" s="190"/>
      <c r="C82" s="86" t="s">
        <v>251</v>
      </c>
      <c r="D82" s="86" t="s">
        <v>252</v>
      </c>
      <c r="E82" s="94">
        <v>74</v>
      </c>
      <c r="F82" s="112">
        <v>152</v>
      </c>
    </row>
    <row r="83" spans="2:6" x14ac:dyDescent="0.25">
      <c r="B83" s="190"/>
      <c r="C83" s="86" t="s">
        <v>253</v>
      </c>
      <c r="D83" s="86" t="s">
        <v>254</v>
      </c>
      <c r="E83" s="94">
        <v>211</v>
      </c>
      <c r="F83" s="112">
        <v>442</v>
      </c>
    </row>
    <row r="84" spans="2:6" x14ac:dyDescent="0.25">
      <c r="B84" s="190"/>
      <c r="C84" s="86" t="s">
        <v>161</v>
      </c>
      <c r="D84" s="86" t="s">
        <v>162</v>
      </c>
      <c r="E84" s="94">
        <v>502</v>
      </c>
      <c r="F84" s="112">
        <v>1062</v>
      </c>
    </row>
    <row r="85" spans="2:6" x14ac:dyDescent="0.25">
      <c r="B85" s="190"/>
      <c r="C85" s="86" t="s">
        <v>255</v>
      </c>
      <c r="D85" s="86" t="s">
        <v>256</v>
      </c>
      <c r="E85" s="94">
        <v>39</v>
      </c>
      <c r="F85" s="112">
        <v>102</v>
      </c>
    </row>
    <row r="86" spans="2:6" x14ac:dyDescent="0.25">
      <c r="B86" s="190"/>
      <c r="C86" s="86" t="s">
        <v>257</v>
      </c>
      <c r="D86" s="86" t="s">
        <v>258</v>
      </c>
      <c r="E86" s="94">
        <v>160</v>
      </c>
      <c r="F86" s="112">
        <v>329</v>
      </c>
    </row>
    <row r="87" spans="2:6" x14ac:dyDescent="0.25">
      <c r="B87" s="190"/>
      <c r="C87" s="86" t="s">
        <v>259</v>
      </c>
      <c r="D87" s="86" t="s">
        <v>260</v>
      </c>
      <c r="E87" s="94">
        <v>17</v>
      </c>
      <c r="F87" s="112">
        <v>38</v>
      </c>
    </row>
    <row r="88" spans="2:6" x14ac:dyDescent="0.25">
      <c r="B88" s="190"/>
      <c r="C88" s="86" t="s">
        <v>261</v>
      </c>
      <c r="D88" s="86" t="s">
        <v>262</v>
      </c>
      <c r="E88" s="94">
        <v>162</v>
      </c>
      <c r="F88" s="112">
        <v>345</v>
      </c>
    </row>
    <row r="89" spans="2:6" x14ac:dyDescent="0.25">
      <c r="B89" s="190"/>
      <c r="C89" s="86" t="s">
        <v>263</v>
      </c>
      <c r="D89" s="86" t="s">
        <v>264</v>
      </c>
      <c r="E89" s="94">
        <v>21</v>
      </c>
      <c r="F89" s="112">
        <v>39</v>
      </c>
    </row>
    <row r="90" spans="2:6" x14ac:dyDescent="0.25">
      <c r="B90" s="190"/>
      <c r="C90" s="86" t="s">
        <v>265</v>
      </c>
      <c r="D90" s="86" t="s">
        <v>266</v>
      </c>
      <c r="E90" s="94">
        <v>48</v>
      </c>
      <c r="F90" s="112">
        <v>87</v>
      </c>
    </row>
    <row r="91" spans="2:6" x14ac:dyDescent="0.25">
      <c r="B91" s="190"/>
      <c r="C91" s="86" t="s">
        <v>173</v>
      </c>
      <c r="D91" s="86" t="s">
        <v>174</v>
      </c>
      <c r="E91" s="94">
        <v>597</v>
      </c>
      <c r="F91" s="112">
        <v>1163</v>
      </c>
    </row>
    <row r="92" spans="2:6" x14ac:dyDescent="0.25">
      <c r="B92" s="190"/>
      <c r="C92" s="86" t="s">
        <v>267</v>
      </c>
      <c r="D92" s="86" t="s">
        <v>268</v>
      </c>
      <c r="E92" s="94">
        <v>285</v>
      </c>
      <c r="F92" s="112">
        <v>618</v>
      </c>
    </row>
    <row r="93" spans="2:6" x14ac:dyDescent="0.25">
      <c r="B93" s="190"/>
      <c r="C93" s="86" t="s">
        <v>269</v>
      </c>
      <c r="D93" s="86" t="s">
        <v>270</v>
      </c>
      <c r="E93" s="94">
        <v>60</v>
      </c>
      <c r="F93" s="112">
        <v>115</v>
      </c>
    </row>
    <row r="94" spans="2:6" x14ac:dyDescent="0.25">
      <c r="B94" s="190"/>
      <c r="C94" s="86" t="s">
        <v>271</v>
      </c>
      <c r="D94" s="86" t="s">
        <v>272</v>
      </c>
      <c r="E94" s="94">
        <v>169</v>
      </c>
      <c r="F94" s="112">
        <v>337</v>
      </c>
    </row>
    <row r="95" spans="2:6" x14ac:dyDescent="0.25">
      <c r="B95" s="190"/>
      <c r="C95" s="86" t="s">
        <v>273</v>
      </c>
      <c r="D95" s="86" t="s">
        <v>274</v>
      </c>
      <c r="E95" s="94">
        <v>116</v>
      </c>
      <c r="F95" s="112">
        <v>251</v>
      </c>
    </row>
    <row r="96" spans="2:6" x14ac:dyDescent="0.25">
      <c r="B96" s="190"/>
      <c r="C96" s="86" t="s">
        <v>275</v>
      </c>
      <c r="D96" s="86" t="s">
        <v>276</v>
      </c>
      <c r="E96" s="94">
        <v>32</v>
      </c>
      <c r="F96" s="112">
        <v>56</v>
      </c>
    </row>
    <row r="97" spans="2:6" x14ac:dyDescent="0.25">
      <c r="B97" s="190"/>
      <c r="C97" s="86" t="s">
        <v>277</v>
      </c>
      <c r="D97" s="86" t="s">
        <v>278</v>
      </c>
      <c r="E97" s="94">
        <v>55</v>
      </c>
      <c r="F97" s="112">
        <v>109</v>
      </c>
    </row>
    <row r="98" spans="2:6" x14ac:dyDescent="0.25">
      <c r="B98" s="190"/>
      <c r="C98" s="86" t="s">
        <v>279</v>
      </c>
      <c r="D98" s="86" t="s">
        <v>280</v>
      </c>
      <c r="E98" s="94">
        <v>142</v>
      </c>
      <c r="F98" s="112">
        <v>326</v>
      </c>
    </row>
    <row r="99" spans="2:6" x14ac:dyDescent="0.25">
      <c r="B99" s="190"/>
      <c r="C99" s="86" t="s">
        <v>281</v>
      </c>
      <c r="D99" s="86" t="s">
        <v>282</v>
      </c>
      <c r="E99" s="94">
        <v>262</v>
      </c>
      <c r="F99" s="112">
        <v>520</v>
      </c>
    </row>
    <row r="100" spans="2:6" x14ac:dyDescent="0.25">
      <c r="B100" s="190"/>
      <c r="C100" s="86" t="s">
        <v>283</v>
      </c>
      <c r="D100" s="86" t="s">
        <v>284</v>
      </c>
      <c r="E100" s="94">
        <v>366</v>
      </c>
      <c r="F100" s="112">
        <v>758</v>
      </c>
    </row>
    <row r="101" spans="2:6" x14ac:dyDescent="0.25">
      <c r="B101" s="190"/>
      <c r="C101" s="86" t="s">
        <v>285</v>
      </c>
      <c r="D101" s="86" t="s">
        <v>286</v>
      </c>
      <c r="E101" s="94">
        <v>514</v>
      </c>
      <c r="F101" s="112">
        <v>996</v>
      </c>
    </row>
    <row r="102" spans="2:6" x14ac:dyDescent="0.25">
      <c r="B102" s="190"/>
      <c r="C102" s="86" t="s">
        <v>287</v>
      </c>
      <c r="D102" s="86" t="s">
        <v>288</v>
      </c>
      <c r="E102" s="94">
        <v>3</v>
      </c>
      <c r="F102" s="112">
        <v>9</v>
      </c>
    </row>
    <row r="103" spans="2:6" x14ac:dyDescent="0.25">
      <c r="B103" s="190"/>
      <c r="C103" s="86" t="s">
        <v>289</v>
      </c>
      <c r="D103" s="86" t="s">
        <v>290</v>
      </c>
      <c r="E103" s="94">
        <v>4</v>
      </c>
      <c r="F103" s="112">
        <v>7</v>
      </c>
    </row>
    <row r="104" spans="2:6" x14ac:dyDescent="0.25">
      <c r="B104" s="190"/>
      <c r="C104" s="86" t="s">
        <v>291</v>
      </c>
      <c r="D104" s="86" t="s">
        <v>292</v>
      </c>
      <c r="E104" s="94">
        <v>227</v>
      </c>
      <c r="F104" s="112">
        <v>481</v>
      </c>
    </row>
    <row r="105" spans="2:6" x14ac:dyDescent="0.25">
      <c r="B105" s="190"/>
      <c r="C105" s="86" t="s">
        <v>199</v>
      </c>
      <c r="D105" s="86" t="s">
        <v>200</v>
      </c>
      <c r="E105" s="94">
        <v>319</v>
      </c>
      <c r="F105" s="112">
        <v>659</v>
      </c>
    </row>
    <row r="106" spans="2:6" x14ac:dyDescent="0.25">
      <c r="B106" s="190"/>
      <c r="C106" s="86" t="s">
        <v>293</v>
      </c>
      <c r="D106" s="86" t="s">
        <v>294</v>
      </c>
      <c r="E106" s="94">
        <v>144</v>
      </c>
      <c r="F106" s="112">
        <v>309</v>
      </c>
    </row>
    <row r="107" spans="2:6" x14ac:dyDescent="0.25">
      <c r="B107" s="190"/>
      <c r="C107" s="86" t="s">
        <v>295</v>
      </c>
      <c r="D107" s="86" t="s">
        <v>296</v>
      </c>
      <c r="E107" s="94">
        <v>223</v>
      </c>
      <c r="F107" s="112">
        <v>449</v>
      </c>
    </row>
    <row r="108" spans="2:6" x14ac:dyDescent="0.25">
      <c r="B108" s="190"/>
      <c r="C108" s="86" t="s">
        <v>297</v>
      </c>
      <c r="D108" s="86" t="s">
        <v>298</v>
      </c>
      <c r="E108" s="94">
        <v>37</v>
      </c>
      <c r="F108" s="112">
        <v>74</v>
      </c>
    </row>
    <row r="109" spans="2:6" x14ac:dyDescent="0.25">
      <c r="B109" s="190"/>
      <c r="C109" s="86" t="s">
        <v>299</v>
      </c>
      <c r="D109" s="86" t="s">
        <v>300</v>
      </c>
      <c r="E109" s="94">
        <v>380</v>
      </c>
      <c r="F109" s="112">
        <v>852</v>
      </c>
    </row>
    <row r="110" spans="2:6" x14ac:dyDescent="0.25">
      <c r="B110" s="190"/>
      <c r="C110" s="86" t="s">
        <v>301</v>
      </c>
      <c r="D110" s="86" t="s">
        <v>302</v>
      </c>
      <c r="E110" s="94">
        <v>48</v>
      </c>
      <c r="F110" s="112">
        <v>109</v>
      </c>
    </row>
    <row r="111" spans="2:6" x14ac:dyDescent="0.25">
      <c r="B111" s="190"/>
      <c r="C111" s="86" t="s">
        <v>303</v>
      </c>
      <c r="D111" s="86" t="s">
        <v>304</v>
      </c>
      <c r="E111" s="94">
        <v>49</v>
      </c>
      <c r="F111" s="112">
        <v>94</v>
      </c>
    </row>
    <row r="112" spans="2:6" ht="15.75" customHeight="1" x14ac:dyDescent="0.25">
      <c r="B112" s="191"/>
      <c r="C112" s="86" t="s">
        <v>305</v>
      </c>
      <c r="D112" s="86" t="s">
        <v>306</v>
      </c>
      <c r="E112" s="94">
        <v>112</v>
      </c>
      <c r="F112" s="112">
        <v>229</v>
      </c>
    </row>
    <row r="113" spans="2:6" x14ac:dyDescent="0.25">
      <c r="B113" s="189" t="s">
        <v>60</v>
      </c>
      <c r="C113" s="86" t="s">
        <v>307</v>
      </c>
      <c r="D113" s="86" t="s">
        <v>308</v>
      </c>
      <c r="E113" s="94">
        <v>184</v>
      </c>
      <c r="F113" s="112">
        <v>386</v>
      </c>
    </row>
    <row r="114" spans="2:6" x14ac:dyDescent="0.25">
      <c r="B114" s="190"/>
      <c r="C114" s="86" t="s">
        <v>309</v>
      </c>
      <c r="D114" s="86" t="s">
        <v>310</v>
      </c>
      <c r="E114" s="94">
        <v>38</v>
      </c>
      <c r="F114" s="112">
        <v>70</v>
      </c>
    </row>
    <row r="115" spans="2:6" x14ac:dyDescent="0.25">
      <c r="B115" s="190"/>
      <c r="C115" s="86" t="s">
        <v>311</v>
      </c>
      <c r="D115" s="86" t="s">
        <v>312</v>
      </c>
      <c r="E115" s="94">
        <v>1</v>
      </c>
      <c r="F115" s="112">
        <v>2</v>
      </c>
    </row>
    <row r="116" spans="2:6" x14ac:dyDescent="0.25">
      <c r="B116" s="190"/>
      <c r="C116" s="86" t="s">
        <v>313</v>
      </c>
      <c r="D116" s="86" t="s">
        <v>314</v>
      </c>
      <c r="E116" s="94">
        <v>302</v>
      </c>
      <c r="F116" s="112">
        <v>631</v>
      </c>
    </row>
    <row r="117" spans="2:6" x14ac:dyDescent="0.25">
      <c r="B117" s="190"/>
      <c r="C117" s="86" t="s">
        <v>315</v>
      </c>
      <c r="D117" s="86" t="s">
        <v>316</v>
      </c>
      <c r="E117" s="94">
        <v>77</v>
      </c>
      <c r="F117" s="112">
        <v>169</v>
      </c>
    </row>
    <row r="118" spans="2:6" x14ac:dyDescent="0.25">
      <c r="B118" s="190"/>
      <c r="C118" s="86" t="s">
        <v>317</v>
      </c>
      <c r="D118" s="86" t="s">
        <v>318</v>
      </c>
      <c r="E118" s="94">
        <v>257</v>
      </c>
      <c r="F118" s="112">
        <v>549</v>
      </c>
    </row>
    <row r="119" spans="2:6" x14ac:dyDescent="0.25">
      <c r="B119" s="190"/>
      <c r="C119" s="86" t="s">
        <v>319</v>
      </c>
      <c r="D119" s="86" t="s">
        <v>320</v>
      </c>
      <c r="E119" s="94">
        <v>17</v>
      </c>
      <c r="F119" s="112">
        <v>27</v>
      </c>
    </row>
    <row r="120" spans="2:6" x14ac:dyDescent="0.25">
      <c r="B120" s="190"/>
      <c r="C120" s="86" t="s">
        <v>321</v>
      </c>
      <c r="D120" s="86" t="s">
        <v>322</v>
      </c>
      <c r="E120" s="94">
        <v>4</v>
      </c>
      <c r="F120" s="112">
        <v>10</v>
      </c>
    </row>
    <row r="121" spans="2:6" x14ac:dyDescent="0.25">
      <c r="B121" s="190"/>
      <c r="C121" s="86" t="s">
        <v>323</v>
      </c>
      <c r="D121" s="86" t="s">
        <v>324</v>
      </c>
      <c r="E121" s="94">
        <v>44</v>
      </c>
      <c r="F121" s="112">
        <v>109</v>
      </c>
    </row>
    <row r="122" spans="2:6" x14ac:dyDescent="0.25">
      <c r="B122" s="190"/>
      <c r="C122" s="86" t="s">
        <v>325</v>
      </c>
      <c r="D122" s="86" t="s">
        <v>326</v>
      </c>
      <c r="E122" s="94">
        <v>569</v>
      </c>
      <c r="F122" s="112">
        <v>1166</v>
      </c>
    </row>
    <row r="123" spans="2:6" x14ac:dyDescent="0.25">
      <c r="B123" s="190"/>
      <c r="C123" s="86" t="s">
        <v>327</v>
      </c>
      <c r="D123" s="86" t="s">
        <v>328</v>
      </c>
      <c r="E123" s="94">
        <v>22</v>
      </c>
      <c r="F123" s="112">
        <v>45</v>
      </c>
    </row>
    <row r="124" spans="2:6" x14ac:dyDescent="0.25">
      <c r="B124" s="190"/>
      <c r="C124" s="86" t="s">
        <v>329</v>
      </c>
      <c r="D124" s="86" t="s">
        <v>330</v>
      </c>
      <c r="E124" s="94">
        <v>130</v>
      </c>
      <c r="F124" s="112">
        <v>275</v>
      </c>
    </row>
    <row r="125" spans="2:6" x14ac:dyDescent="0.25">
      <c r="B125" s="190"/>
      <c r="C125" s="86" t="s">
        <v>139</v>
      </c>
      <c r="D125" s="86" t="s">
        <v>140</v>
      </c>
      <c r="E125" s="94">
        <v>43</v>
      </c>
      <c r="F125" s="112">
        <v>107</v>
      </c>
    </row>
    <row r="126" spans="2:6" x14ac:dyDescent="0.25">
      <c r="B126" s="190"/>
      <c r="C126" s="86" t="s">
        <v>331</v>
      </c>
      <c r="D126" s="86" t="s">
        <v>332</v>
      </c>
      <c r="E126" s="94">
        <v>102</v>
      </c>
      <c r="F126" s="112">
        <v>199</v>
      </c>
    </row>
    <row r="127" spans="2:6" x14ac:dyDescent="0.25">
      <c r="B127" s="190"/>
      <c r="C127" s="86" t="s">
        <v>333</v>
      </c>
      <c r="D127" s="86" t="s">
        <v>334</v>
      </c>
      <c r="E127" s="94">
        <v>94</v>
      </c>
      <c r="F127" s="112">
        <v>172</v>
      </c>
    </row>
    <row r="128" spans="2:6" x14ac:dyDescent="0.25">
      <c r="B128" s="190"/>
      <c r="C128" s="86" t="s">
        <v>335</v>
      </c>
      <c r="D128" s="86" t="s">
        <v>336</v>
      </c>
      <c r="E128" s="94">
        <v>156</v>
      </c>
      <c r="F128" s="112">
        <v>309</v>
      </c>
    </row>
    <row r="129" spans="2:6" x14ac:dyDescent="0.25">
      <c r="B129" s="190"/>
      <c r="C129" s="86" t="s">
        <v>337</v>
      </c>
      <c r="D129" s="86" t="s">
        <v>338</v>
      </c>
      <c r="E129" s="94">
        <v>127</v>
      </c>
      <c r="F129" s="112">
        <v>265</v>
      </c>
    </row>
    <row r="130" spans="2:6" x14ac:dyDescent="0.25">
      <c r="B130" s="190"/>
      <c r="C130" s="86" t="s">
        <v>339</v>
      </c>
      <c r="D130" s="86" t="s">
        <v>340</v>
      </c>
      <c r="E130" s="94">
        <v>8</v>
      </c>
      <c r="F130" s="112">
        <v>19</v>
      </c>
    </row>
    <row r="131" spans="2:6" x14ac:dyDescent="0.25">
      <c r="B131" s="190"/>
      <c r="C131" s="86" t="s">
        <v>341</v>
      </c>
      <c r="D131" s="86" t="s">
        <v>342</v>
      </c>
      <c r="E131" s="94">
        <v>332</v>
      </c>
      <c r="F131" s="112">
        <v>711</v>
      </c>
    </row>
    <row r="132" spans="2:6" x14ac:dyDescent="0.25">
      <c r="B132" s="190"/>
      <c r="C132" s="86" t="s">
        <v>343</v>
      </c>
      <c r="D132" s="86" t="s">
        <v>344</v>
      </c>
      <c r="E132" s="94">
        <v>571</v>
      </c>
      <c r="F132" s="112">
        <v>1083</v>
      </c>
    </row>
    <row r="133" spans="2:6" x14ac:dyDescent="0.25">
      <c r="B133" s="190"/>
      <c r="C133" s="86" t="s">
        <v>345</v>
      </c>
      <c r="D133" s="86" t="s">
        <v>346</v>
      </c>
      <c r="E133" s="94">
        <v>91</v>
      </c>
      <c r="F133" s="112">
        <v>181</v>
      </c>
    </row>
    <row r="134" spans="2:6" x14ac:dyDescent="0.25">
      <c r="B134" s="190"/>
      <c r="C134" s="86" t="s">
        <v>347</v>
      </c>
      <c r="D134" s="86" t="s">
        <v>348</v>
      </c>
      <c r="E134" s="94">
        <v>70</v>
      </c>
      <c r="F134" s="112">
        <v>132</v>
      </c>
    </row>
    <row r="135" spans="2:6" x14ac:dyDescent="0.25">
      <c r="B135" s="190"/>
      <c r="C135" s="86" t="s">
        <v>349</v>
      </c>
      <c r="D135" s="86" t="s">
        <v>350</v>
      </c>
      <c r="E135" s="94">
        <v>60</v>
      </c>
      <c r="F135" s="112">
        <v>137</v>
      </c>
    </row>
    <row r="136" spans="2:6" x14ac:dyDescent="0.25">
      <c r="B136" s="190"/>
      <c r="C136" s="86" t="s">
        <v>351</v>
      </c>
      <c r="D136" s="86" t="s">
        <v>352</v>
      </c>
      <c r="E136" s="94">
        <v>189</v>
      </c>
      <c r="F136" s="112">
        <v>391</v>
      </c>
    </row>
    <row r="137" spans="2:6" x14ac:dyDescent="0.25">
      <c r="B137" s="190"/>
      <c r="C137" s="86" t="s">
        <v>353</v>
      </c>
      <c r="D137" s="86" t="s">
        <v>354</v>
      </c>
      <c r="E137" s="94">
        <v>43</v>
      </c>
      <c r="F137" s="112">
        <v>81</v>
      </c>
    </row>
    <row r="138" spans="2:6" x14ac:dyDescent="0.25">
      <c r="B138" s="190"/>
      <c r="C138" s="86" t="s">
        <v>355</v>
      </c>
      <c r="D138" s="86" t="s">
        <v>356</v>
      </c>
      <c r="E138" s="94">
        <v>124</v>
      </c>
      <c r="F138" s="112">
        <v>229</v>
      </c>
    </row>
    <row r="139" spans="2:6" x14ac:dyDescent="0.25">
      <c r="B139" s="190"/>
      <c r="C139" s="86" t="s">
        <v>357</v>
      </c>
      <c r="D139" s="86" t="s">
        <v>358</v>
      </c>
      <c r="E139" s="94">
        <v>67</v>
      </c>
      <c r="F139" s="112">
        <v>162</v>
      </c>
    </row>
    <row r="140" spans="2:6" x14ac:dyDescent="0.25">
      <c r="B140" s="190"/>
      <c r="C140" s="86" t="s">
        <v>359</v>
      </c>
      <c r="D140" s="86" t="s">
        <v>360</v>
      </c>
      <c r="E140" s="94">
        <v>184</v>
      </c>
      <c r="F140" s="112">
        <v>354</v>
      </c>
    </row>
    <row r="141" spans="2:6" x14ac:dyDescent="0.25">
      <c r="B141" s="190"/>
      <c r="C141" s="86" t="s">
        <v>361</v>
      </c>
      <c r="D141" s="86" t="s">
        <v>362</v>
      </c>
      <c r="E141" s="94">
        <v>208</v>
      </c>
      <c r="F141" s="112">
        <v>410</v>
      </c>
    </row>
    <row r="142" spans="2:6" x14ac:dyDescent="0.25">
      <c r="B142" s="190"/>
      <c r="C142" s="86" t="s">
        <v>363</v>
      </c>
      <c r="D142" s="86" t="s">
        <v>364</v>
      </c>
      <c r="E142" s="94">
        <v>109</v>
      </c>
      <c r="F142" s="112">
        <v>230</v>
      </c>
    </row>
    <row r="143" spans="2:6" x14ac:dyDescent="0.25">
      <c r="B143" s="190"/>
      <c r="C143" s="86" t="s">
        <v>365</v>
      </c>
      <c r="D143" s="86" t="s">
        <v>366</v>
      </c>
      <c r="E143" s="94">
        <v>99</v>
      </c>
      <c r="F143" s="112">
        <v>181</v>
      </c>
    </row>
    <row r="144" spans="2:6" x14ac:dyDescent="0.25">
      <c r="B144" s="190"/>
      <c r="C144" s="86" t="s">
        <v>367</v>
      </c>
      <c r="D144" s="86" t="s">
        <v>368</v>
      </c>
      <c r="E144" s="94">
        <v>209</v>
      </c>
      <c r="F144" s="112">
        <v>422</v>
      </c>
    </row>
    <row r="145" spans="2:6" x14ac:dyDescent="0.25">
      <c r="B145" s="190"/>
      <c r="C145" s="86" t="s">
        <v>369</v>
      </c>
      <c r="D145" s="86" t="s">
        <v>370</v>
      </c>
      <c r="E145" s="94">
        <v>102</v>
      </c>
      <c r="F145" s="112">
        <v>246</v>
      </c>
    </row>
    <row r="146" spans="2:6" x14ac:dyDescent="0.25">
      <c r="B146" s="190"/>
      <c r="C146" s="86" t="s">
        <v>371</v>
      </c>
      <c r="D146" s="86" t="s">
        <v>372</v>
      </c>
      <c r="E146" s="94">
        <v>640</v>
      </c>
      <c r="F146" s="112">
        <v>1355</v>
      </c>
    </row>
    <row r="147" spans="2:6" x14ac:dyDescent="0.25">
      <c r="B147" s="190"/>
      <c r="C147" s="86" t="s">
        <v>373</v>
      </c>
      <c r="D147" s="86" t="s">
        <v>374</v>
      </c>
      <c r="E147" s="94">
        <v>131</v>
      </c>
      <c r="F147" s="112">
        <v>277</v>
      </c>
    </row>
    <row r="148" spans="2:6" x14ac:dyDescent="0.25">
      <c r="B148" s="190"/>
      <c r="C148" s="86" t="s">
        <v>375</v>
      </c>
      <c r="D148" s="86" t="s">
        <v>376</v>
      </c>
      <c r="E148" s="94">
        <v>61</v>
      </c>
      <c r="F148" s="112">
        <v>110</v>
      </c>
    </row>
    <row r="149" spans="2:6" x14ac:dyDescent="0.25">
      <c r="B149" s="190"/>
      <c r="C149" s="86" t="s">
        <v>377</v>
      </c>
      <c r="D149" s="86" t="s">
        <v>378</v>
      </c>
      <c r="E149" s="94">
        <v>76</v>
      </c>
      <c r="F149" s="112">
        <v>152</v>
      </c>
    </row>
    <row r="150" spans="2:6" x14ac:dyDescent="0.25">
      <c r="B150" s="190"/>
      <c r="C150" s="86" t="s">
        <v>379</v>
      </c>
      <c r="D150" s="86" t="s">
        <v>380</v>
      </c>
      <c r="E150" s="94">
        <v>79</v>
      </c>
      <c r="F150" s="112">
        <v>171</v>
      </c>
    </row>
    <row r="151" spans="2:6" x14ac:dyDescent="0.25">
      <c r="B151" s="190"/>
      <c r="C151" s="86" t="s">
        <v>381</v>
      </c>
      <c r="D151" s="86" t="s">
        <v>382</v>
      </c>
      <c r="E151" s="94">
        <v>79</v>
      </c>
      <c r="F151" s="112">
        <v>143</v>
      </c>
    </row>
    <row r="152" spans="2:6" x14ac:dyDescent="0.25">
      <c r="B152" s="190"/>
      <c r="C152" s="86" t="s">
        <v>383</v>
      </c>
      <c r="D152" s="86" t="s">
        <v>384</v>
      </c>
      <c r="E152" s="94">
        <v>872</v>
      </c>
      <c r="F152" s="112">
        <v>1763</v>
      </c>
    </row>
    <row r="153" spans="2:6" x14ac:dyDescent="0.25">
      <c r="B153" s="190"/>
      <c r="C153" s="86" t="s">
        <v>385</v>
      </c>
      <c r="D153" s="86" t="s">
        <v>386</v>
      </c>
      <c r="E153" s="94">
        <v>26</v>
      </c>
      <c r="F153" s="112">
        <v>51</v>
      </c>
    </row>
    <row r="154" spans="2:6" x14ac:dyDescent="0.25">
      <c r="B154" s="190"/>
      <c r="C154" s="86" t="s">
        <v>387</v>
      </c>
      <c r="D154" s="86" t="s">
        <v>388</v>
      </c>
      <c r="E154" s="94">
        <v>235</v>
      </c>
      <c r="F154" s="112">
        <v>460</v>
      </c>
    </row>
    <row r="155" spans="2:6" x14ac:dyDescent="0.25">
      <c r="B155" s="190"/>
      <c r="C155" s="86" t="s">
        <v>389</v>
      </c>
      <c r="D155" s="86" t="s">
        <v>390</v>
      </c>
      <c r="E155" s="94">
        <v>180</v>
      </c>
      <c r="F155" s="112">
        <v>387</v>
      </c>
    </row>
    <row r="156" spans="2:6" x14ac:dyDescent="0.25">
      <c r="B156" s="190"/>
      <c r="C156" s="86" t="s">
        <v>391</v>
      </c>
      <c r="D156" s="86" t="s">
        <v>392</v>
      </c>
      <c r="E156" s="94">
        <v>69</v>
      </c>
      <c r="F156" s="112">
        <v>142</v>
      </c>
    </row>
    <row r="157" spans="2:6" x14ac:dyDescent="0.25">
      <c r="B157" s="190"/>
      <c r="C157" s="86" t="s">
        <v>393</v>
      </c>
      <c r="D157" s="86" t="s">
        <v>394</v>
      </c>
      <c r="E157" s="94">
        <v>361</v>
      </c>
      <c r="F157" s="112">
        <v>701</v>
      </c>
    </row>
    <row r="158" spans="2:6" x14ac:dyDescent="0.25">
      <c r="B158" s="190"/>
      <c r="C158" s="86" t="s">
        <v>395</v>
      </c>
      <c r="D158" s="86" t="s">
        <v>396</v>
      </c>
      <c r="E158" s="94">
        <v>351</v>
      </c>
      <c r="F158" s="112">
        <v>660</v>
      </c>
    </row>
    <row r="159" spans="2:6" x14ac:dyDescent="0.25">
      <c r="B159" s="190"/>
      <c r="C159" s="86" t="s">
        <v>397</v>
      </c>
      <c r="D159" s="86" t="s">
        <v>398</v>
      </c>
      <c r="E159" s="94">
        <v>115</v>
      </c>
      <c r="F159" s="112">
        <v>231</v>
      </c>
    </row>
    <row r="160" spans="2:6" x14ac:dyDescent="0.25">
      <c r="B160" s="190"/>
      <c r="C160" s="86" t="s">
        <v>399</v>
      </c>
      <c r="D160" s="86" t="s">
        <v>400</v>
      </c>
      <c r="E160" s="94">
        <v>232</v>
      </c>
      <c r="F160" s="112">
        <v>468</v>
      </c>
    </row>
    <row r="161" spans="2:6" x14ac:dyDescent="0.25">
      <c r="B161" s="190"/>
      <c r="C161" s="86" t="s">
        <v>401</v>
      </c>
      <c r="D161" s="86" t="s">
        <v>402</v>
      </c>
      <c r="E161" s="94">
        <v>501</v>
      </c>
      <c r="F161" s="112">
        <v>1060</v>
      </c>
    </row>
    <row r="162" spans="2:6" x14ac:dyDescent="0.25">
      <c r="B162" s="190"/>
      <c r="C162" s="86" t="s">
        <v>403</v>
      </c>
      <c r="D162" s="86" t="s">
        <v>404</v>
      </c>
      <c r="E162" s="94">
        <v>30</v>
      </c>
      <c r="F162" s="112">
        <v>73</v>
      </c>
    </row>
    <row r="163" spans="2:6" x14ac:dyDescent="0.25">
      <c r="B163" s="190"/>
      <c r="C163" s="86" t="s">
        <v>405</v>
      </c>
      <c r="D163" s="86" t="s">
        <v>406</v>
      </c>
      <c r="E163" s="94">
        <v>8</v>
      </c>
      <c r="F163" s="112">
        <v>14</v>
      </c>
    </row>
    <row r="164" spans="2:6" x14ac:dyDescent="0.25">
      <c r="B164" s="190"/>
      <c r="C164" s="86" t="s">
        <v>407</v>
      </c>
      <c r="D164" s="86" t="s">
        <v>408</v>
      </c>
      <c r="E164" s="94">
        <v>71</v>
      </c>
      <c r="F164" s="112">
        <v>130</v>
      </c>
    </row>
    <row r="165" spans="2:6" x14ac:dyDescent="0.25">
      <c r="B165" s="190"/>
      <c r="C165" s="86" t="s">
        <v>409</v>
      </c>
      <c r="D165" s="86" t="s">
        <v>410</v>
      </c>
      <c r="E165" s="94">
        <v>244</v>
      </c>
      <c r="F165" s="112">
        <v>486</v>
      </c>
    </row>
    <row r="166" spans="2:6" x14ac:dyDescent="0.25">
      <c r="B166" s="190"/>
      <c r="C166" s="36">
        <v>15543</v>
      </c>
      <c r="D166" s="86" t="s">
        <v>607</v>
      </c>
      <c r="E166" s="94">
        <v>1</v>
      </c>
      <c r="F166" s="112">
        <v>2</v>
      </c>
    </row>
    <row r="167" spans="2:6" x14ac:dyDescent="0.25">
      <c r="B167" s="190"/>
      <c r="C167" s="86" t="s">
        <v>411</v>
      </c>
      <c r="D167" s="86" t="s">
        <v>412</v>
      </c>
      <c r="E167" s="94">
        <v>53</v>
      </c>
      <c r="F167" s="112">
        <v>95</v>
      </c>
    </row>
    <row r="168" spans="2:6" x14ac:dyDescent="0.25">
      <c r="B168" s="190"/>
      <c r="C168" s="86" t="s">
        <v>413</v>
      </c>
      <c r="D168" s="86" t="s">
        <v>414</v>
      </c>
      <c r="E168" s="94">
        <v>24</v>
      </c>
      <c r="F168" s="112">
        <v>37</v>
      </c>
    </row>
    <row r="169" spans="2:6" x14ac:dyDescent="0.25">
      <c r="B169" s="190"/>
      <c r="C169" s="86" t="s">
        <v>415</v>
      </c>
      <c r="D169" s="86" t="s">
        <v>416</v>
      </c>
      <c r="E169" s="94">
        <v>546</v>
      </c>
      <c r="F169" s="112">
        <v>1079</v>
      </c>
    </row>
    <row r="170" spans="2:6" x14ac:dyDescent="0.25">
      <c r="B170" s="190"/>
      <c r="C170" s="86" t="s">
        <v>417</v>
      </c>
      <c r="D170" s="86" t="s">
        <v>418</v>
      </c>
      <c r="E170" s="94">
        <v>60</v>
      </c>
      <c r="F170" s="112">
        <v>122</v>
      </c>
    </row>
    <row r="171" spans="2:6" x14ac:dyDescent="0.25">
      <c r="B171" s="190"/>
      <c r="C171" s="86" t="s">
        <v>419</v>
      </c>
      <c r="D171" s="86" t="s">
        <v>420</v>
      </c>
      <c r="E171" s="94">
        <v>262</v>
      </c>
      <c r="F171" s="112">
        <v>518</v>
      </c>
    </row>
    <row r="172" spans="2:6" x14ac:dyDescent="0.25">
      <c r="B172" s="190"/>
      <c r="C172" s="86" t="s">
        <v>421</v>
      </c>
      <c r="D172" s="86" t="s">
        <v>422</v>
      </c>
      <c r="E172" s="94">
        <v>104</v>
      </c>
      <c r="F172" s="112">
        <v>196</v>
      </c>
    </row>
    <row r="173" spans="2:6" x14ac:dyDescent="0.25">
      <c r="B173" s="190"/>
      <c r="C173" s="86" t="s">
        <v>423</v>
      </c>
      <c r="D173" s="86" t="s">
        <v>424</v>
      </c>
      <c r="E173" s="94">
        <v>60</v>
      </c>
      <c r="F173" s="112">
        <v>132</v>
      </c>
    </row>
    <row r="174" spans="2:6" x14ac:dyDescent="0.25">
      <c r="B174" s="190"/>
      <c r="C174" s="86" t="s">
        <v>425</v>
      </c>
      <c r="D174" s="86" t="s">
        <v>426</v>
      </c>
      <c r="E174" s="94">
        <v>19</v>
      </c>
      <c r="F174" s="112">
        <v>27</v>
      </c>
    </row>
    <row r="175" spans="2:6" x14ac:dyDescent="0.25">
      <c r="B175" s="190"/>
      <c r="C175" s="86" t="s">
        <v>427</v>
      </c>
      <c r="D175" s="86" t="s">
        <v>428</v>
      </c>
      <c r="E175" s="94">
        <v>34</v>
      </c>
      <c r="F175" s="112">
        <v>65</v>
      </c>
    </row>
    <row r="176" spans="2:6" x14ac:dyDescent="0.25">
      <c r="B176" s="190"/>
      <c r="C176" s="86" t="s">
        <v>429</v>
      </c>
      <c r="D176" s="86" t="s">
        <v>430</v>
      </c>
      <c r="E176" s="94">
        <v>76</v>
      </c>
      <c r="F176" s="112">
        <v>174</v>
      </c>
    </row>
    <row r="177" spans="2:6" x14ac:dyDescent="0.25">
      <c r="B177" s="190"/>
      <c r="C177" s="86" t="s">
        <v>431</v>
      </c>
      <c r="D177" s="86" t="s">
        <v>432</v>
      </c>
      <c r="E177" s="94">
        <v>8</v>
      </c>
      <c r="F177" s="112">
        <v>20</v>
      </c>
    </row>
    <row r="178" spans="2:6" x14ac:dyDescent="0.25">
      <c r="B178" s="190"/>
      <c r="C178" s="86" t="s">
        <v>433</v>
      </c>
      <c r="D178" s="86" t="s">
        <v>434</v>
      </c>
      <c r="E178" s="94">
        <v>99</v>
      </c>
      <c r="F178" s="112">
        <v>188</v>
      </c>
    </row>
    <row r="179" spans="2:6" x14ac:dyDescent="0.25">
      <c r="B179" s="190"/>
      <c r="C179" s="86" t="s">
        <v>435</v>
      </c>
      <c r="D179" s="86" t="s">
        <v>436</v>
      </c>
      <c r="E179" s="94">
        <v>66</v>
      </c>
      <c r="F179" s="112">
        <v>109</v>
      </c>
    </row>
    <row r="180" spans="2:6" x14ac:dyDescent="0.25">
      <c r="B180" s="190"/>
      <c r="C180" s="86" t="s">
        <v>437</v>
      </c>
      <c r="D180" s="86" t="s">
        <v>438</v>
      </c>
      <c r="E180" s="94">
        <v>87</v>
      </c>
      <c r="F180" s="112">
        <v>178</v>
      </c>
    </row>
    <row r="181" spans="2:6" x14ac:dyDescent="0.25">
      <c r="B181" s="190"/>
      <c r="C181" s="86" t="s">
        <v>439</v>
      </c>
      <c r="D181" s="86" t="s">
        <v>440</v>
      </c>
      <c r="E181" s="94">
        <v>252</v>
      </c>
      <c r="F181" s="112">
        <v>472</v>
      </c>
    </row>
    <row r="182" spans="2:6" x14ac:dyDescent="0.25">
      <c r="B182" s="190"/>
      <c r="C182" s="86" t="s">
        <v>441</v>
      </c>
      <c r="D182" s="86" t="s">
        <v>442</v>
      </c>
      <c r="E182" s="94">
        <v>337</v>
      </c>
      <c r="F182" s="112">
        <v>709</v>
      </c>
    </row>
    <row r="183" spans="2:6" x14ac:dyDescent="0.25">
      <c r="B183" s="190"/>
      <c r="C183" s="86" t="s">
        <v>443</v>
      </c>
      <c r="D183" s="86" t="s">
        <v>444</v>
      </c>
      <c r="E183" s="94">
        <v>45</v>
      </c>
      <c r="F183" s="112">
        <v>90</v>
      </c>
    </row>
    <row r="184" spans="2:6" x14ac:dyDescent="0.25">
      <c r="B184" s="190"/>
      <c r="C184" s="86" t="s">
        <v>445</v>
      </c>
      <c r="D184" s="86" t="s">
        <v>446</v>
      </c>
      <c r="E184" s="94">
        <v>112</v>
      </c>
      <c r="F184" s="112">
        <v>246</v>
      </c>
    </row>
    <row r="185" spans="2:6" x14ac:dyDescent="0.25">
      <c r="B185" s="190"/>
      <c r="C185" s="86" t="s">
        <v>447</v>
      </c>
      <c r="D185" s="86" t="s">
        <v>448</v>
      </c>
      <c r="E185" s="94">
        <v>516</v>
      </c>
      <c r="F185" s="112">
        <v>1097</v>
      </c>
    </row>
    <row r="186" spans="2:6" x14ac:dyDescent="0.25">
      <c r="B186" s="190"/>
      <c r="C186" s="86" t="s">
        <v>449</v>
      </c>
      <c r="D186" s="86" t="s">
        <v>450</v>
      </c>
      <c r="E186" s="94">
        <v>175</v>
      </c>
      <c r="F186" s="112">
        <v>393</v>
      </c>
    </row>
    <row r="187" spans="2:6" x14ac:dyDescent="0.25">
      <c r="B187" s="190"/>
      <c r="C187" s="86" t="s">
        <v>451</v>
      </c>
      <c r="D187" s="86" t="s">
        <v>452</v>
      </c>
      <c r="E187" s="94">
        <v>99</v>
      </c>
      <c r="F187" s="112">
        <v>181</v>
      </c>
    </row>
    <row r="188" spans="2:6" x14ac:dyDescent="0.25">
      <c r="B188" s="190"/>
      <c r="C188" s="86" t="s">
        <v>453</v>
      </c>
      <c r="D188" s="86" t="s">
        <v>454</v>
      </c>
      <c r="E188" s="94">
        <v>137</v>
      </c>
      <c r="F188" s="112">
        <v>281</v>
      </c>
    </row>
    <row r="189" spans="2:6" x14ac:dyDescent="0.25">
      <c r="B189" s="190"/>
      <c r="C189" s="86" t="s">
        <v>455</v>
      </c>
      <c r="D189" s="86" t="s">
        <v>456</v>
      </c>
      <c r="E189" s="94">
        <v>283</v>
      </c>
      <c r="F189" s="112">
        <v>612</v>
      </c>
    </row>
    <row r="190" spans="2:6" x14ac:dyDescent="0.25">
      <c r="B190" s="190"/>
      <c r="C190" s="86" t="s">
        <v>457</v>
      </c>
      <c r="D190" s="86" t="s">
        <v>458</v>
      </c>
      <c r="E190" s="94">
        <v>41</v>
      </c>
      <c r="F190" s="112">
        <v>93</v>
      </c>
    </row>
    <row r="191" spans="2:6" x14ac:dyDescent="0.25">
      <c r="B191" s="190"/>
      <c r="C191" s="86" t="s">
        <v>459</v>
      </c>
      <c r="D191" s="86" t="s">
        <v>460</v>
      </c>
      <c r="E191" s="94">
        <v>2</v>
      </c>
      <c r="F191" s="112">
        <v>8</v>
      </c>
    </row>
    <row r="192" spans="2:6" x14ac:dyDescent="0.25">
      <c r="B192" s="190"/>
      <c r="C192" s="111">
        <v>31606</v>
      </c>
      <c r="D192" s="111" t="s">
        <v>608</v>
      </c>
      <c r="E192" s="112">
        <v>1</v>
      </c>
      <c r="F192" s="112">
        <v>1</v>
      </c>
    </row>
    <row r="193" spans="2:6" x14ac:dyDescent="0.25">
      <c r="B193" s="190"/>
      <c r="C193" s="86" t="s">
        <v>461</v>
      </c>
      <c r="D193" s="86" t="s">
        <v>462</v>
      </c>
      <c r="E193" s="94">
        <v>38</v>
      </c>
      <c r="F193" s="112">
        <v>82</v>
      </c>
    </row>
    <row r="194" spans="2:6" ht="13.5" customHeight="1" x14ac:dyDescent="0.25">
      <c r="B194" s="189" t="s">
        <v>61</v>
      </c>
      <c r="C194" s="104" t="s">
        <v>463</v>
      </c>
      <c r="D194" s="86" t="s">
        <v>464</v>
      </c>
      <c r="E194" s="94">
        <v>29</v>
      </c>
      <c r="F194" s="112">
        <v>63</v>
      </c>
    </row>
    <row r="195" spans="2:6" x14ac:dyDescent="0.25">
      <c r="B195" s="190"/>
      <c r="C195" s="104" t="s">
        <v>465</v>
      </c>
      <c r="D195" s="86" t="s">
        <v>466</v>
      </c>
      <c r="E195" s="94">
        <v>65</v>
      </c>
      <c r="F195" s="112">
        <v>138</v>
      </c>
    </row>
    <row r="196" spans="2:6" x14ac:dyDescent="0.25">
      <c r="B196" s="190"/>
      <c r="C196" s="104" t="s">
        <v>467</v>
      </c>
      <c r="D196" s="86" t="s">
        <v>468</v>
      </c>
      <c r="E196" s="94">
        <v>67</v>
      </c>
      <c r="F196" s="112">
        <v>144</v>
      </c>
    </row>
    <row r="197" spans="2:6" x14ac:dyDescent="0.25">
      <c r="B197" s="190"/>
      <c r="C197" s="104" t="s">
        <v>469</v>
      </c>
      <c r="D197" s="86" t="s">
        <v>470</v>
      </c>
      <c r="E197" s="94">
        <v>42</v>
      </c>
      <c r="F197" s="112">
        <v>86</v>
      </c>
    </row>
    <row r="198" spans="2:6" x14ac:dyDescent="0.25">
      <c r="B198" s="190"/>
      <c r="C198" s="104" t="s">
        <v>471</v>
      </c>
      <c r="D198" s="86" t="s">
        <v>472</v>
      </c>
      <c r="E198" s="94">
        <v>84</v>
      </c>
      <c r="F198" s="112">
        <v>161</v>
      </c>
    </row>
    <row r="199" spans="2:6" x14ac:dyDescent="0.25">
      <c r="B199" s="190"/>
      <c r="C199" s="104" t="s">
        <v>473</v>
      </c>
      <c r="D199" s="86" t="s">
        <v>474</v>
      </c>
      <c r="E199" s="94">
        <v>30</v>
      </c>
      <c r="F199" s="112">
        <v>49</v>
      </c>
    </row>
    <row r="200" spans="2:6" x14ac:dyDescent="0.25">
      <c r="B200" s="190"/>
      <c r="C200" s="104" t="s">
        <v>475</v>
      </c>
      <c r="D200" s="86" t="s">
        <v>476</v>
      </c>
      <c r="E200" s="94">
        <v>14</v>
      </c>
      <c r="F200" s="112">
        <v>26</v>
      </c>
    </row>
    <row r="201" spans="2:6" x14ac:dyDescent="0.25">
      <c r="B201" s="190"/>
      <c r="C201" s="104" t="s">
        <v>477</v>
      </c>
      <c r="D201" s="86" t="s">
        <v>478</v>
      </c>
      <c r="E201" s="94">
        <v>30</v>
      </c>
      <c r="F201" s="112">
        <v>64</v>
      </c>
    </row>
    <row r="202" spans="2:6" x14ac:dyDescent="0.25">
      <c r="B202" s="190"/>
      <c r="C202" s="104" t="s">
        <v>371</v>
      </c>
      <c r="D202" s="86" t="s">
        <v>372</v>
      </c>
      <c r="E202" s="94">
        <v>72</v>
      </c>
      <c r="F202" s="112">
        <v>156</v>
      </c>
    </row>
    <row r="203" spans="2:6" x14ac:dyDescent="0.25">
      <c r="B203" s="190"/>
      <c r="C203" s="104" t="s">
        <v>479</v>
      </c>
      <c r="D203" s="86" t="s">
        <v>480</v>
      </c>
      <c r="E203" s="94">
        <v>7</v>
      </c>
      <c r="F203" s="112">
        <v>17</v>
      </c>
    </row>
    <row r="204" spans="2:6" x14ac:dyDescent="0.25">
      <c r="B204" s="190"/>
      <c r="C204" s="104" t="s">
        <v>481</v>
      </c>
      <c r="D204" s="86" t="s">
        <v>482</v>
      </c>
      <c r="E204" s="94">
        <v>15</v>
      </c>
      <c r="F204" s="112">
        <v>27</v>
      </c>
    </row>
    <row r="205" spans="2:6" x14ac:dyDescent="0.25">
      <c r="B205" s="190"/>
      <c r="C205" s="104" t="s">
        <v>389</v>
      </c>
      <c r="D205" s="86" t="s">
        <v>390</v>
      </c>
      <c r="E205" s="94">
        <v>23</v>
      </c>
      <c r="F205" s="112">
        <v>47</v>
      </c>
    </row>
    <row r="206" spans="2:6" x14ac:dyDescent="0.25">
      <c r="B206" s="190"/>
      <c r="C206" s="104" t="s">
        <v>483</v>
      </c>
      <c r="D206" s="86" t="s">
        <v>484</v>
      </c>
      <c r="E206" s="94">
        <v>55</v>
      </c>
      <c r="F206" s="112">
        <v>117</v>
      </c>
    </row>
    <row r="207" spans="2:6" x14ac:dyDescent="0.25">
      <c r="B207" s="190"/>
      <c r="C207" s="104" t="s">
        <v>485</v>
      </c>
      <c r="D207" s="86" t="s">
        <v>486</v>
      </c>
      <c r="E207" s="94">
        <v>60</v>
      </c>
      <c r="F207" s="112">
        <v>132</v>
      </c>
    </row>
    <row r="208" spans="2:6" x14ac:dyDescent="0.25">
      <c r="B208" s="190"/>
      <c r="C208" s="104" t="s">
        <v>487</v>
      </c>
      <c r="D208" s="86" t="s">
        <v>488</v>
      </c>
      <c r="E208" s="94">
        <v>44</v>
      </c>
      <c r="F208" s="112">
        <v>123</v>
      </c>
    </row>
    <row r="209" spans="2:6" x14ac:dyDescent="0.25">
      <c r="B209" s="190"/>
      <c r="C209" s="104" t="s">
        <v>489</v>
      </c>
      <c r="D209" s="86" t="s">
        <v>490</v>
      </c>
      <c r="E209" s="94">
        <v>46</v>
      </c>
      <c r="F209" s="112">
        <v>74</v>
      </c>
    </row>
    <row r="210" spans="2:6" x14ac:dyDescent="0.25">
      <c r="B210" s="190"/>
      <c r="C210" s="104" t="s">
        <v>491</v>
      </c>
      <c r="D210" s="86" t="s">
        <v>492</v>
      </c>
      <c r="E210" s="94">
        <v>54</v>
      </c>
      <c r="F210" s="112">
        <v>111</v>
      </c>
    </row>
    <row r="211" spans="2:6" x14ac:dyDescent="0.25">
      <c r="B211" s="190"/>
      <c r="C211" s="104" t="s">
        <v>493</v>
      </c>
      <c r="D211" s="86" t="s">
        <v>494</v>
      </c>
      <c r="E211" s="94">
        <v>163</v>
      </c>
      <c r="F211" s="112">
        <v>348</v>
      </c>
    </row>
    <row r="212" spans="2:6" x14ac:dyDescent="0.25">
      <c r="B212" s="190"/>
      <c r="C212" s="104" t="s">
        <v>495</v>
      </c>
      <c r="D212" s="86" t="s">
        <v>496</v>
      </c>
      <c r="E212" s="94">
        <v>37</v>
      </c>
      <c r="F212" s="112">
        <v>79</v>
      </c>
    </row>
    <row r="213" spans="2:6" x14ac:dyDescent="0.25">
      <c r="B213" s="190"/>
      <c r="C213" s="104" t="s">
        <v>497</v>
      </c>
      <c r="D213" s="86" t="s">
        <v>498</v>
      </c>
      <c r="E213" s="94">
        <v>109</v>
      </c>
      <c r="F213" s="112">
        <v>206</v>
      </c>
    </row>
    <row r="214" spans="2:6" x14ac:dyDescent="0.25">
      <c r="B214" s="190"/>
      <c r="C214" s="104" t="s">
        <v>499</v>
      </c>
      <c r="D214" s="86" t="s">
        <v>500</v>
      </c>
      <c r="E214" s="94">
        <v>41</v>
      </c>
      <c r="F214" s="112">
        <v>78</v>
      </c>
    </row>
    <row r="215" spans="2:6" x14ac:dyDescent="0.25">
      <c r="B215" s="190"/>
      <c r="C215" s="104" t="s">
        <v>501</v>
      </c>
      <c r="D215" s="86" t="s">
        <v>502</v>
      </c>
      <c r="E215" s="94">
        <v>41</v>
      </c>
      <c r="F215" s="112">
        <v>82</v>
      </c>
    </row>
    <row r="216" spans="2:6" x14ac:dyDescent="0.25">
      <c r="B216" s="190"/>
      <c r="C216" s="104" t="s">
        <v>503</v>
      </c>
      <c r="D216" s="86" t="s">
        <v>504</v>
      </c>
      <c r="E216" s="94">
        <v>169</v>
      </c>
      <c r="F216" s="112">
        <v>298</v>
      </c>
    </row>
    <row r="217" spans="2:6" x14ac:dyDescent="0.25">
      <c r="B217" s="191"/>
      <c r="C217" s="105">
        <v>31627</v>
      </c>
      <c r="D217" s="86" t="s">
        <v>589</v>
      </c>
      <c r="E217" s="94">
        <v>3</v>
      </c>
      <c r="F217" s="112">
        <v>6</v>
      </c>
    </row>
    <row r="218" spans="2:6" ht="13.5" customHeight="1" x14ac:dyDescent="0.25">
      <c r="B218" s="189" t="s">
        <v>108</v>
      </c>
      <c r="C218" s="86" t="s">
        <v>505</v>
      </c>
      <c r="D218" s="86" t="s">
        <v>506</v>
      </c>
      <c r="E218" s="94">
        <v>1</v>
      </c>
      <c r="F218" s="112">
        <v>2</v>
      </c>
    </row>
    <row r="219" spans="2:6" x14ac:dyDescent="0.25">
      <c r="B219" s="190"/>
      <c r="C219" s="86" t="s">
        <v>507</v>
      </c>
      <c r="D219" s="86" t="s">
        <v>508</v>
      </c>
      <c r="E219" s="94">
        <v>215</v>
      </c>
      <c r="F219" s="112">
        <v>431</v>
      </c>
    </row>
    <row r="220" spans="2:6" x14ac:dyDescent="0.25">
      <c r="B220" s="190"/>
      <c r="C220" s="86" t="s">
        <v>321</v>
      </c>
      <c r="D220" s="86" t="s">
        <v>322</v>
      </c>
      <c r="E220" s="94">
        <v>235</v>
      </c>
      <c r="F220" s="112">
        <v>555</v>
      </c>
    </row>
    <row r="221" spans="2:6" x14ac:dyDescent="0.25">
      <c r="B221" s="190"/>
      <c r="C221" s="86" t="s">
        <v>509</v>
      </c>
      <c r="D221" s="86" t="s">
        <v>510</v>
      </c>
      <c r="E221" s="94">
        <v>180</v>
      </c>
      <c r="F221" s="112">
        <v>436</v>
      </c>
    </row>
    <row r="222" spans="2:6" x14ac:dyDescent="0.25">
      <c r="B222" s="190"/>
      <c r="C222" s="86" t="s">
        <v>511</v>
      </c>
      <c r="D222" s="86" t="s">
        <v>512</v>
      </c>
      <c r="E222" s="94">
        <v>79</v>
      </c>
      <c r="F222" s="112">
        <v>159</v>
      </c>
    </row>
    <row r="223" spans="2:6" x14ac:dyDescent="0.25">
      <c r="B223" s="190"/>
      <c r="C223" s="86" t="s">
        <v>513</v>
      </c>
      <c r="D223" s="86" t="s">
        <v>514</v>
      </c>
      <c r="E223" s="94">
        <v>61</v>
      </c>
      <c r="F223" s="112">
        <v>134</v>
      </c>
    </row>
    <row r="224" spans="2:6" x14ac:dyDescent="0.25">
      <c r="B224" s="190"/>
      <c r="C224" s="86" t="s">
        <v>515</v>
      </c>
      <c r="D224" s="86" t="s">
        <v>516</v>
      </c>
      <c r="E224" s="94">
        <v>1</v>
      </c>
      <c r="F224" s="112">
        <v>6</v>
      </c>
    </row>
    <row r="225" spans="2:6" x14ac:dyDescent="0.25">
      <c r="B225" s="190"/>
      <c r="C225" s="86" t="s">
        <v>517</v>
      </c>
      <c r="D225" s="86" t="s">
        <v>518</v>
      </c>
      <c r="E225" s="94">
        <v>1</v>
      </c>
      <c r="F225" s="112">
        <v>4</v>
      </c>
    </row>
    <row r="226" spans="2:6" x14ac:dyDescent="0.25">
      <c r="B226" s="190"/>
      <c r="C226" s="86" t="s">
        <v>519</v>
      </c>
      <c r="D226" s="86" t="s">
        <v>520</v>
      </c>
      <c r="E226" s="94">
        <v>18</v>
      </c>
      <c r="F226" s="112">
        <v>33</v>
      </c>
    </row>
    <row r="227" spans="2:6" x14ac:dyDescent="0.25">
      <c r="B227" s="190"/>
      <c r="C227" s="86" t="s">
        <v>521</v>
      </c>
      <c r="D227" s="86" t="s">
        <v>522</v>
      </c>
      <c r="E227" s="94">
        <v>17</v>
      </c>
      <c r="F227" s="112">
        <v>34</v>
      </c>
    </row>
    <row r="228" spans="2:6" x14ac:dyDescent="0.25">
      <c r="B228" s="190"/>
      <c r="C228" s="86" t="s">
        <v>523</v>
      </c>
      <c r="D228" s="86" t="s">
        <v>524</v>
      </c>
      <c r="E228" s="94">
        <v>120</v>
      </c>
      <c r="F228" s="112">
        <v>260</v>
      </c>
    </row>
    <row r="229" spans="2:6" x14ac:dyDescent="0.25">
      <c r="B229" s="190"/>
      <c r="C229" s="86" t="s">
        <v>525</v>
      </c>
      <c r="D229" s="86" t="s">
        <v>526</v>
      </c>
      <c r="E229" s="94">
        <v>659</v>
      </c>
      <c r="F229" s="112">
        <v>1479</v>
      </c>
    </row>
    <row r="230" spans="2:6" x14ac:dyDescent="0.25">
      <c r="B230" s="190"/>
      <c r="C230" s="86" t="s">
        <v>527</v>
      </c>
      <c r="D230" s="86" t="s">
        <v>528</v>
      </c>
      <c r="E230" s="94">
        <v>69</v>
      </c>
      <c r="F230" s="112">
        <v>146</v>
      </c>
    </row>
    <row r="231" spans="2:6" x14ac:dyDescent="0.25">
      <c r="B231" s="190"/>
      <c r="C231" s="86" t="s">
        <v>349</v>
      </c>
      <c r="D231" s="86" t="s">
        <v>350</v>
      </c>
      <c r="E231" s="94">
        <v>481</v>
      </c>
      <c r="F231" s="112">
        <v>1086</v>
      </c>
    </row>
    <row r="232" spans="2:6" x14ac:dyDescent="0.25">
      <c r="B232" s="190"/>
      <c r="C232" s="86" t="s">
        <v>529</v>
      </c>
      <c r="D232" s="86" t="s">
        <v>530</v>
      </c>
      <c r="E232" s="94">
        <v>108</v>
      </c>
      <c r="F232" s="112">
        <v>236</v>
      </c>
    </row>
    <row r="233" spans="2:6" x14ac:dyDescent="0.25">
      <c r="B233" s="190"/>
      <c r="C233" s="86" t="s">
        <v>531</v>
      </c>
      <c r="D233" s="86" t="s">
        <v>532</v>
      </c>
      <c r="E233" s="94">
        <v>170</v>
      </c>
      <c r="F233" s="112">
        <v>399</v>
      </c>
    </row>
    <row r="234" spans="2:6" x14ac:dyDescent="0.25">
      <c r="B234" s="190"/>
      <c r="C234" s="86" t="s">
        <v>533</v>
      </c>
      <c r="D234" s="86" t="s">
        <v>534</v>
      </c>
      <c r="E234" s="94">
        <v>1</v>
      </c>
      <c r="F234" s="112">
        <v>4</v>
      </c>
    </row>
    <row r="235" spans="2:6" x14ac:dyDescent="0.25">
      <c r="B235" s="190"/>
      <c r="C235" s="86" t="s">
        <v>535</v>
      </c>
      <c r="D235" s="86" t="s">
        <v>536</v>
      </c>
      <c r="E235" s="94">
        <v>278</v>
      </c>
      <c r="F235" s="112">
        <v>607</v>
      </c>
    </row>
    <row r="236" spans="2:6" x14ac:dyDescent="0.25">
      <c r="B236" s="190"/>
      <c r="C236" s="86" t="s">
        <v>537</v>
      </c>
      <c r="D236" s="86" t="s">
        <v>538</v>
      </c>
      <c r="E236" s="94">
        <v>644</v>
      </c>
      <c r="F236" s="112">
        <v>1556</v>
      </c>
    </row>
    <row r="237" spans="2:6" x14ac:dyDescent="0.25">
      <c r="B237" s="190"/>
      <c r="C237" s="86" t="s">
        <v>539</v>
      </c>
      <c r="D237" s="86" t="s">
        <v>540</v>
      </c>
      <c r="E237" s="94">
        <v>137</v>
      </c>
      <c r="F237" s="112">
        <v>279</v>
      </c>
    </row>
    <row r="238" spans="2:6" x14ac:dyDescent="0.25">
      <c r="B238" s="190"/>
      <c r="C238" s="86" t="s">
        <v>541</v>
      </c>
      <c r="D238" s="86" t="s">
        <v>542</v>
      </c>
      <c r="E238" s="94">
        <v>71</v>
      </c>
      <c r="F238" s="112">
        <v>145</v>
      </c>
    </row>
    <row r="239" spans="2:6" x14ac:dyDescent="0.25">
      <c r="B239" s="190"/>
      <c r="C239" s="86" t="s">
        <v>543</v>
      </c>
      <c r="D239" s="86" t="s">
        <v>544</v>
      </c>
      <c r="E239" s="94">
        <v>185</v>
      </c>
      <c r="F239" s="112">
        <v>396</v>
      </c>
    </row>
    <row r="240" spans="2:6" x14ac:dyDescent="0.25">
      <c r="B240" s="190"/>
      <c r="C240" s="86" t="s">
        <v>545</v>
      </c>
      <c r="D240" s="86" t="s">
        <v>546</v>
      </c>
      <c r="E240" s="94">
        <v>6</v>
      </c>
      <c r="F240" s="112">
        <v>12</v>
      </c>
    </row>
    <row r="241" spans="2:6" x14ac:dyDescent="0.25">
      <c r="B241" s="190"/>
      <c r="C241" s="86" t="s">
        <v>547</v>
      </c>
      <c r="D241" s="86" t="s">
        <v>548</v>
      </c>
      <c r="E241" s="94">
        <v>35</v>
      </c>
      <c r="F241" s="112">
        <v>68</v>
      </c>
    </row>
    <row r="242" spans="2:6" x14ac:dyDescent="0.25">
      <c r="B242" s="190"/>
      <c r="C242" s="86" t="s">
        <v>549</v>
      </c>
      <c r="D242" s="86" t="s">
        <v>550</v>
      </c>
      <c r="E242" s="94">
        <v>154</v>
      </c>
      <c r="F242" s="112">
        <v>329</v>
      </c>
    </row>
    <row r="243" spans="2:6" x14ac:dyDescent="0.25">
      <c r="B243" s="190"/>
      <c r="C243" s="86" t="s">
        <v>551</v>
      </c>
      <c r="D243" s="86" t="s">
        <v>552</v>
      </c>
      <c r="E243" s="94">
        <v>67</v>
      </c>
      <c r="F243" s="112">
        <v>128</v>
      </c>
    </row>
    <row r="244" spans="2:6" x14ac:dyDescent="0.25">
      <c r="B244" s="190"/>
      <c r="C244" s="86" t="s">
        <v>553</v>
      </c>
      <c r="D244" s="86" t="s">
        <v>554</v>
      </c>
      <c r="E244" s="94">
        <v>925</v>
      </c>
      <c r="F244" s="112">
        <v>2244</v>
      </c>
    </row>
    <row r="245" spans="2:6" x14ac:dyDescent="0.25">
      <c r="B245" s="190"/>
      <c r="C245" s="86" t="s">
        <v>555</v>
      </c>
      <c r="D245" s="86" t="s">
        <v>556</v>
      </c>
      <c r="E245" s="94">
        <v>697</v>
      </c>
      <c r="F245" s="112">
        <v>1518</v>
      </c>
    </row>
    <row r="246" spans="2:6" x14ac:dyDescent="0.25">
      <c r="B246" s="190"/>
      <c r="C246" s="86" t="s">
        <v>557</v>
      </c>
      <c r="D246" s="86" t="s">
        <v>558</v>
      </c>
      <c r="E246" s="94">
        <v>129</v>
      </c>
      <c r="F246" s="112">
        <v>281</v>
      </c>
    </row>
    <row r="247" spans="2:6" x14ac:dyDescent="0.25">
      <c r="B247" s="190"/>
      <c r="C247" s="86" t="s">
        <v>559</v>
      </c>
      <c r="D247" s="86" t="s">
        <v>560</v>
      </c>
      <c r="E247" s="94">
        <v>101</v>
      </c>
      <c r="F247" s="112">
        <v>202</v>
      </c>
    </row>
    <row r="248" spans="2:6" x14ac:dyDescent="0.25">
      <c r="B248" s="190"/>
      <c r="C248" s="86" t="s">
        <v>561</v>
      </c>
      <c r="D248" s="86" t="s">
        <v>562</v>
      </c>
      <c r="E248" s="94">
        <v>299</v>
      </c>
      <c r="F248" s="112">
        <v>639</v>
      </c>
    </row>
    <row r="249" spans="2:6" x14ac:dyDescent="0.25">
      <c r="B249" s="190"/>
      <c r="C249" s="86" t="s">
        <v>563</v>
      </c>
      <c r="D249" s="86" t="s">
        <v>564</v>
      </c>
      <c r="E249" s="94">
        <v>133</v>
      </c>
      <c r="F249" s="112">
        <v>317</v>
      </c>
    </row>
    <row r="250" spans="2:6" x14ac:dyDescent="0.25">
      <c r="B250" s="190"/>
      <c r="C250" s="86" t="s">
        <v>565</v>
      </c>
      <c r="D250" s="86" t="s">
        <v>566</v>
      </c>
      <c r="E250" s="94">
        <v>230</v>
      </c>
      <c r="F250" s="112">
        <v>471</v>
      </c>
    </row>
    <row r="251" spans="2:6" x14ac:dyDescent="0.25">
      <c r="B251" s="190"/>
      <c r="C251" s="86" t="s">
        <v>567</v>
      </c>
      <c r="D251" s="86" t="s">
        <v>568</v>
      </c>
      <c r="E251" s="94">
        <v>192</v>
      </c>
      <c r="F251" s="112">
        <v>408</v>
      </c>
    </row>
    <row r="252" spans="2:6" x14ac:dyDescent="0.25">
      <c r="B252" s="190"/>
      <c r="C252" s="86" t="s">
        <v>569</v>
      </c>
      <c r="D252" s="86" t="s">
        <v>570</v>
      </c>
      <c r="E252" s="94">
        <v>36</v>
      </c>
      <c r="F252" s="112">
        <v>75</v>
      </c>
    </row>
    <row r="253" spans="2:6" x14ac:dyDescent="0.25">
      <c r="B253" s="190"/>
      <c r="C253" s="86" t="s">
        <v>571</v>
      </c>
      <c r="D253" s="86" t="s">
        <v>572</v>
      </c>
      <c r="E253" s="94">
        <v>156</v>
      </c>
      <c r="F253" s="112">
        <v>347</v>
      </c>
    </row>
    <row r="254" spans="2:6" x14ac:dyDescent="0.25">
      <c r="B254" s="190"/>
      <c r="C254" s="86" t="s">
        <v>573</v>
      </c>
      <c r="D254" s="86" t="s">
        <v>574</v>
      </c>
      <c r="E254" s="94">
        <v>233</v>
      </c>
      <c r="F254" s="112">
        <v>457</v>
      </c>
    </row>
    <row r="255" spans="2:6" x14ac:dyDescent="0.25">
      <c r="B255" s="190"/>
      <c r="C255" s="86" t="s">
        <v>575</v>
      </c>
      <c r="D255" s="86" t="s">
        <v>576</v>
      </c>
      <c r="E255" s="94">
        <v>7</v>
      </c>
      <c r="F255" s="112">
        <v>11</v>
      </c>
    </row>
    <row r="256" spans="2:6" x14ac:dyDescent="0.25">
      <c r="B256" s="190"/>
      <c r="C256" s="86" t="s">
        <v>577</v>
      </c>
      <c r="D256" s="86" t="s">
        <v>578</v>
      </c>
      <c r="E256" s="94">
        <v>24</v>
      </c>
      <c r="F256" s="112">
        <v>51</v>
      </c>
    </row>
    <row r="257" spans="2:6" x14ac:dyDescent="0.25">
      <c r="B257" s="190"/>
      <c r="C257" s="86" t="s">
        <v>579</v>
      </c>
      <c r="D257" s="86" t="s">
        <v>580</v>
      </c>
      <c r="E257" s="94">
        <v>365</v>
      </c>
      <c r="F257" s="112">
        <v>809</v>
      </c>
    </row>
    <row r="258" spans="2:6" x14ac:dyDescent="0.25">
      <c r="B258" s="191"/>
      <c r="C258" s="86" t="s">
        <v>581</v>
      </c>
      <c r="D258" s="86" t="s">
        <v>582</v>
      </c>
      <c r="E258" s="94">
        <v>125</v>
      </c>
      <c r="F258" s="112">
        <v>269</v>
      </c>
    </row>
  </sheetData>
  <sheetProtection selectLockedCells="1" selectUnlockedCells="1"/>
  <mergeCells count="5">
    <mergeCell ref="B69:B112"/>
    <mergeCell ref="B113:B193"/>
    <mergeCell ref="B9:B68"/>
    <mergeCell ref="B218:B258"/>
    <mergeCell ref="B194:B217"/>
  </mergeCells>
  <phoneticPr fontId="9" type="noConversion"/>
  <pageMargins left="0.43307086614173229" right="0.39370078740157483" top="0.31496062992125984" bottom="0.27559055118110237" header="0.51181102362204722" footer="0.51181102362204722"/>
  <pageSetup paperSize="9" scale="85" orientation="portrait" horizontalDpi="300" verticalDpi="300" r:id="rId1"/>
  <headerFooter alignWithMargins="0"/>
  <rowBreaks count="3" manualBreakCount="3">
    <brk id="68" max="16383" man="1"/>
    <brk id="112" max="16383" man="1"/>
    <brk id="217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17"/>
  <sheetViews>
    <sheetView zoomScale="90" zoomScaleNormal="90" workbookViewId="0">
      <selection activeCell="F6" sqref="F6"/>
    </sheetView>
  </sheetViews>
  <sheetFormatPr defaultRowHeight="13.5" x14ac:dyDescent="0.25"/>
  <cols>
    <col min="1" max="1" width="2.85546875" style="10" customWidth="1"/>
    <col min="2" max="2" width="28.85546875" style="10" customWidth="1"/>
    <col min="3" max="5" width="15.85546875" style="10" customWidth="1"/>
    <col min="6" max="6" width="12" style="10" customWidth="1"/>
    <col min="7" max="7" width="11.140625" style="10" bestFit="1" customWidth="1"/>
    <col min="8" max="8" width="5.140625" style="10" customWidth="1"/>
    <col min="9" max="9" width="12.140625" style="10" bestFit="1" customWidth="1"/>
    <col min="10" max="10" width="13.42578125" style="10" customWidth="1"/>
    <col min="11" max="16384" width="9.140625" style="10"/>
  </cols>
  <sheetData>
    <row r="1" spans="2:12" s="87" customFormat="1" ht="17.25" x14ac:dyDescent="0.3">
      <c r="C1" s="88"/>
      <c r="D1" s="88"/>
      <c r="E1" s="88"/>
      <c r="F1" s="88"/>
      <c r="G1" s="88"/>
      <c r="H1" s="10"/>
      <c r="I1" s="10"/>
      <c r="J1" s="10"/>
      <c r="K1" s="10"/>
      <c r="L1" s="10"/>
    </row>
    <row r="2" spans="2:12" s="87" customFormat="1" ht="17.25" x14ac:dyDescent="0.3">
      <c r="C2" s="88"/>
      <c r="D2" s="88"/>
      <c r="E2" s="88"/>
      <c r="F2" s="88"/>
      <c r="G2" s="88"/>
      <c r="H2" s="10"/>
      <c r="I2" s="10"/>
      <c r="J2" s="10"/>
      <c r="K2" s="10"/>
      <c r="L2" s="10"/>
    </row>
    <row r="3" spans="2:12" s="87" customFormat="1" ht="17.25" x14ac:dyDescent="0.3">
      <c r="C3" s="88"/>
      <c r="D3" s="88"/>
      <c r="E3" s="88"/>
      <c r="F3" s="88"/>
      <c r="G3" s="88"/>
      <c r="H3" s="10"/>
      <c r="I3" s="10"/>
      <c r="J3" s="10"/>
      <c r="K3" s="10"/>
      <c r="L3" s="10"/>
    </row>
    <row r="4" spans="2:12" s="23" customFormat="1" ht="18" x14ac:dyDescent="0.25">
      <c r="B4" s="21" t="s">
        <v>628</v>
      </c>
      <c r="C4" s="22"/>
      <c r="D4" s="22"/>
      <c r="E4" s="22"/>
      <c r="F4" s="22"/>
    </row>
    <row r="5" spans="2:12" s="25" customFormat="1" ht="18" x14ac:dyDescent="0.25">
      <c r="B5" s="21" t="s">
        <v>605</v>
      </c>
    </row>
    <row r="6" spans="2:12" x14ac:dyDescent="0.25">
      <c r="K6" s="25"/>
    </row>
    <row r="7" spans="2:12" x14ac:dyDescent="0.25">
      <c r="B7" s="60" t="s">
        <v>619</v>
      </c>
    </row>
    <row r="8" spans="2:12" x14ac:dyDescent="0.25">
      <c r="D8" s="61"/>
    </row>
    <row r="9" spans="2:12" x14ac:dyDescent="0.25">
      <c r="C9" s="62" t="s">
        <v>29</v>
      </c>
      <c r="D9" s="62" t="s">
        <v>30</v>
      </c>
      <c r="E9" s="62" t="s">
        <v>24</v>
      </c>
    </row>
    <row r="10" spans="2:12" x14ac:dyDescent="0.25">
      <c r="B10" s="115" t="s">
        <v>620</v>
      </c>
      <c r="C10" s="162">
        <f>'r1'!C32</f>
        <v>39268</v>
      </c>
      <c r="D10" s="162">
        <f>'r1'!D32</f>
        <v>42125</v>
      </c>
      <c r="E10" s="162">
        <f t="shared" ref="E10:E17" si="0">SUM(C10:D10)</f>
        <v>81393</v>
      </c>
    </row>
    <row r="11" spans="2:12" x14ac:dyDescent="0.25">
      <c r="B11" s="86" t="s">
        <v>621</v>
      </c>
      <c r="C11" s="163"/>
      <c r="D11" s="163"/>
      <c r="E11" s="162">
        <f t="shared" si="0"/>
        <v>0</v>
      </c>
      <c r="F11" s="164"/>
    </row>
    <row r="12" spans="2:12" x14ac:dyDescent="0.25">
      <c r="B12" s="86" t="s">
        <v>622</v>
      </c>
      <c r="C12" s="161"/>
      <c r="D12" s="161"/>
      <c r="E12" s="162">
        <f t="shared" si="0"/>
        <v>0</v>
      </c>
      <c r="F12" s="164"/>
    </row>
    <row r="13" spans="2:12" x14ac:dyDescent="0.25">
      <c r="B13" s="86" t="s">
        <v>623</v>
      </c>
      <c r="C13" s="163"/>
      <c r="D13" s="163"/>
      <c r="E13" s="162">
        <f t="shared" si="0"/>
        <v>0</v>
      </c>
      <c r="F13" s="164"/>
    </row>
    <row r="14" spans="2:12" x14ac:dyDescent="0.25">
      <c r="B14" s="86" t="s">
        <v>624</v>
      </c>
      <c r="C14" s="161"/>
      <c r="D14" s="161"/>
      <c r="E14" s="162">
        <f t="shared" si="0"/>
        <v>0</v>
      </c>
      <c r="F14" s="164"/>
    </row>
    <row r="15" spans="2:12" x14ac:dyDescent="0.25">
      <c r="B15" s="86" t="s">
        <v>625</v>
      </c>
      <c r="C15" s="163"/>
      <c r="D15" s="163"/>
      <c r="E15" s="162">
        <f t="shared" si="0"/>
        <v>0</v>
      </c>
      <c r="F15" s="164"/>
    </row>
    <row r="16" spans="2:12" x14ac:dyDescent="0.25">
      <c r="B16" s="115" t="s">
        <v>626</v>
      </c>
      <c r="C16" s="161"/>
      <c r="D16" s="161"/>
      <c r="E16" s="162">
        <f t="shared" si="0"/>
        <v>0</v>
      </c>
      <c r="F16" s="164"/>
    </row>
    <row r="17" spans="2:6" x14ac:dyDescent="0.25">
      <c r="B17" s="115" t="s">
        <v>627</v>
      </c>
      <c r="C17" s="161"/>
      <c r="D17" s="161"/>
      <c r="E17" s="162">
        <f t="shared" si="0"/>
        <v>0</v>
      </c>
      <c r="F17" s="164"/>
    </row>
  </sheetData>
  <pageMargins left="0.31496062992125984" right="0.31496062992125984" top="0.74803149606299213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F43"/>
  <sheetViews>
    <sheetView zoomScale="90" zoomScaleNormal="90" workbookViewId="0">
      <selection activeCell="C32" sqref="C32:D32"/>
    </sheetView>
  </sheetViews>
  <sheetFormatPr defaultRowHeight="13.5" x14ac:dyDescent="0.25"/>
  <cols>
    <col min="1" max="1" width="2" style="10" customWidth="1"/>
    <col min="2" max="2" width="69.85546875" style="10" customWidth="1"/>
    <col min="3" max="5" width="14.140625" style="10" customWidth="1"/>
    <col min="6" max="16384" width="9.140625" style="10"/>
  </cols>
  <sheetData>
    <row r="6" spans="1:6" s="59" customFormat="1" ht="18" x14ac:dyDescent="0.25">
      <c r="B6" s="21" t="s">
        <v>598</v>
      </c>
      <c r="C6" s="22"/>
      <c r="D6" s="22"/>
      <c r="E6" s="22"/>
      <c r="F6" s="23"/>
    </row>
    <row r="8" spans="1:6" x14ac:dyDescent="0.25">
      <c r="B8" s="60" t="s">
        <v>618</v>
      </c>
    </row>
    <row r="9" spans="1:6" x14ac:dyDescent="0.25">
      <c r="D9" s="61"/>
    </row>
    <row r="10" spans="1:6" x14ac:dyDescent="0.25">
      <c r="C10" s="62" t="s">
        <v>29</v>
      </c>
      <c r="D10" s="62" t="s">
        <v>30</v>
      </c>
      <c r="E10" s="62" t="s">
        <v>24</v>
      </c>
    </row>
    <row r="11" spans="1:6" x14ac:dyDescent="0.25">
      <c r="A11" s="63"/>
      <c r="B11" s="64" t="s">
        <v>590</v>
      </c>
      <c r="C11" s="65">
        <v>39513</v>
      </c>
      <c r="D11" s="65">
        <v>42260</v>
      </c>
      <c r="E11" s="65">
        <f>C11+D11</f>
        <v>81773</v>
      </c>
      <c r="F11" s="25"/>
    </row>
    <row r="12" spans="1:6" x14ac:dyDescent="0.25">
      <c r="A12" s="63"/>
      <c r="B12" s="66" t="s">
        <v>96</v>
      </c>
      <c r="C12" s="65">
        <f>SUM(C13:C15)</f>
        <v>304</v>
      </c>
      <c r="D12" s="65">
        <f>SUM(D13:D15)</f>
        <v>324</v>
      </c>
      <c r="E12" s="65">
        <f t="shared" ref="E12:E19" si="0">(C12+D12)</f>
        <v>628</v>
      </c>
      <c r="F12" s="25"/>
    </row>
    <row r="13" spans="1:6" s="71" customFormat="1" x14ac:dyDescent="0.25">
      <c r="A13" s="67"/>
      <c r="B13" s="68" t="s">
        <v>31</v>
      </c>
      <c r="C13" s="69">
        <v>156</v>
      </c>
      <c r="D13" s="69">
        <v>144</v>
      </c>
      <c r="E13" s="69">
        <f t="shared" si="0"/>
        <v>300</v>
      </c>
      <c r="F13" s="70"/>
    </row>
    <row r="14" spans="1:6" s="71" customFormat="1" x14ac:dyDescent="0.25">
      <c r="A14" s="67"/>
      <c r="B14" s="68" t="s">
        <v>32</v>
      </c>
      <c r="C14" s="69">
        <v>146</v>
      </c>
      <c r="D14" s="69">
        <v>175</v>
      </c>
      <c r="E14" s="69">
        <f t="shared" si="0"/>
        <v>321</v>
      </c>
      <c r="F14" s="70"/>
    </row>
    <row r="15" spans="1:6" s="71" customFormat="1" x14ac:dyDescent="0.25">
      <c r="A15" s="67"/>
      <c r="B15" s="72" t="s">
        <v>33</v>
      </c>
      <c r="C15" s="69">
        <v>2</v>
      </c>
      <c r="D15" s="69">
        <v>5</v>
      </c>
      <c r="E15" s="69">
        <f t="shared" si="0"/>
        <v>7</v>
      </c>
      <c r="F15" s="70"/>
    </row>
    <row r="16" spans="1:6" x14ac:dyDescent="0.25">
      <c r="A16" s="63"/>
      <c r="B16" s="73" t="s">
        <v>97</v>
      </c>
      <c r="C16" s="74">
        <f>SUM(C17:C19)</f>
        <v>401</v>
      </c>
      <c r="D16" s="74">
        <f>SUM(D17:D19)</f>
        <v>399</v>
      </c>
      <c r="E16" s="74">
        <f t="shared" si="0"/>
        <v>800</v>
      </c>
      <c r="F16" s="70"/>
    </row>
    <row r="17" spans="1:6" s="71" customFormat="1" x14ac:dyDescent="0.25">
      <c r="A17" s="67"/>
      <c r="B17" s="68" t="s">
        <v>31</v>
      </c>
      <c r="C17" s="69">
        <v>227</v>
      </c>
      <c r="D17" s="69">
        <v>237</v>
      </c>
      <c r="E17" s="69">
        <f t="shared" si="0"/>
        <v>464</v>
      </c>
      <c r="F17" s="70"/>
    </row>
    <row r="18" spans="1:6" s="71" customFormat="1" x14ac:dyDescent="0.25">
      <c r="A18" s="67"/>
      <c r="B18" s="68" t="s">
        <v>32</v>
      </c>
      <c r="C18" s="69">
        <v>171</v>
      </c>
      <c r="D18" s="69">
        <v>160</v>
      </c>
      <c r="E18" s="69">
        <f t="shared" si="0"/>
        <v>331</v>
      </c>
      <c r="F18" s="70"/>
    </row>
    <row r="19" spans="1:6" s="71" customFormat="1" x14ac:dyDescent="0.25">
      <c r="A19" s="67"/>
      <c r="B19" s="72" t="s">
        <v>34</v>
      </c>
      <c r="C19" s="69">
        <v>3</v>
      </c>
      <c r="D19" s="69">
        <v>2</v>
      </c>
      <c r="E19" s="69">
        <f t="shared" si="0"/>
        <v>5</v>
      </c>
      <c r="F19" s="70"/>
    </row>
    <row r="20" spans="1:6" x14ac:dyDescent="0.25">
      <c r="A20" s="63"/>
      <c r="B20" s="75" t="s">
        <v>102</v>
      </c>
      <c r="C20" s="74">
        <f>C12-C16</f>
        <v>-97</v>
      </c>
      <c r="D20" s="74">
        <f>D12-D16</f>
        <v>-75</v>
      </c>
      <c r="E20" s="74">
        <f>E12-E16</f>
        <v>-172</v>
      </c>
      <c r="F20" s="25"/>
    </row>
    <row r="21" spans="1:6" x14ac:dyDescent="0.25">
      <c r="A21" s="63"/>
      <c r="B21" s="73" t="s">
        <v>98</v>
      </c>
      <c r="C21" s="74">
        <f>SUM(C22:C24)</f>
        <v>1314</v>
      </c>
      <c r="D21" s="74">
        <f>SUM(D22:D24)</f>
        <v>1276</v>
      </c>
      <c r="E21" s="74">
        <f>SUM(E22:E24)</f>
        <v>2590</v>
      </c>
      <c r="F21" s="25"/>
    </row>
    <row r="22" spans="1:6" s="71" customFormat="1" x14ac:dyDescent="0.25">
      <c r="A22" s="67"/>
      <c r="B22" s="68" t="s">
        <v>35</v>
      </c>
      <c r="C22" s="69">
        <v>1068</v>
      </c>
      <c r="D22" s="69">
        <v>1005</v>
      </c>
      <c r="E22" s="69">
        <f>(C22+D22)</f>
        <v>2073</v>
      </c>
      <c r="F22" s="70"/>
    </row>
    <row r="23" spans="1:6" s="71" customFormat="1" x14ac:dyDescent="0.25">
      <c r="A23" s="76"/>
      <c r="B23" s="68" t="s">
        <v>36</v>
      </c>
      <c r="C23" s="69">
        <v>175</v>
      </c>
      <c r="D23" s="69">
        <v>225</v>
      </c>
      <c r="E23" s="69">
        <f>(C23+D23)</f>
        <v>400</v>
      </c>
      <c r="F23" s="70"/>
    </row>
    <row r="24" spans="1:6" s="71" customFormat="1" x14ac:dyDescent="0.25">
      <c r="A24" s="67"/>
      <c r="B24" s="72" t="s">
        <v>37</v>
      </c>
      <c r="C24" s="69">
        <v>71</v>
      </c>
      <c r="D24" s="69">
        <v>46</v>
      </c>
      <c r="E24" s="69">
        <f>(C24+D24)</f>
        <v>117</v>
      </c>
      <c r="F24" s="70"/>
    </row>
    <row r="25" spans="1:6" x14ac:dyDescent="0.25">
      <c r="A25" s="63"/>
      <c r="B25" s="73" t="s">
        <v>99</v>
      </c>
      <c r="C25" s="74">
        <f>SUM(C26:C28)</f>
        <v>1462</v>
      </c>
      <c r="D25" s="74">
        <f>SUM(D26:D28)</f>
        <v>1336</v>
      </c>
      <c r="E25" s="74">
        <f>SUM(E26:E28)</f>
        <v>2798</v>
      </c>
      <c r="F25" s="77"/>
    </row>
    <row r="26" spans="1:6" s="71" customFormat="1" x14ac:dyDescent="0.25">
      <c r="A26" s="67"/>
      <c r="B26" s="68" t="s">
        <v>38</v>
      </c>
      <c r="C26" s="69">
        <v>1172</v>
      </c>
      <c r="D26" s="69">
        <v>1165</v>
      </c>
      <c r="E26" s="69">
        <f>(C26+D26)</f>
        <v>2337</v>
      </c>
      <c r="F26" s="78"/>
    </row>
    <row r="27" spans="1:6" s="71" customFormat="1" x14ac:dyDescent="0.25">
      <c r="A27" s="67"/>
      <c r="B27" s="68" t="s">
        <v>39</v>
      </c>
      <c r="C27" s="69">
        <v>104</v>
      </c>
      <c r="D27" s="69">
        <v>86</v>
      </c>
      <c r="E27" s="69">
        <f>(C27+D27)</f>
        <v>190</v>
      </c>
      <c r="F27" s="78"/>
    </row>
    <row r="28" spans="1:6" s="71" customFormat="1" x14ac:dyDescent="0.25">
      <c r="A28" s="67"/>
      <c r="B28" s="72" t="s">
        <v>37</v>
      </c>
      <c r="C28" s="69">
        <v>186</v>
      </c>
      <c r="D28" s="69">
        <v>85</v>
      </c>
      <c r="E28" s="69">
        <f>(C28+D28)</f>
        <v>271</v>
      </c>
      <c r="F28" s="78"/>
    </row>
    <row r="29" spans="1:6" x14ac:dyDescent="0.25">
      <c r="A29" s="63"/>
      <c r="B29" s="75" t="s">
        <v>103</v>
      </c>
      <c r="C29" s="74">
        <f>C21-C25</f>
        <v>-148</v>
      </c>
      <c r="D29" s="74">
        <f>D21-D25</f>
        <v>-60</v>
      </c>
      <c r="E29" s="74">
        <f>E21-E25</f>
        <v>-208</v>
      </c>
      <c r="F29" s="77"/>
    </row>
    <row r="30" spans="1:6" x14ac:dyDescent="0.25">
      <c r="A30" s="63"/>
      <c r="B30" s="64" t="s">
        <v>107</v>
      </c>
      <c r="C30" s="74">
        <f>C20+C29</f>
        <v>-245</v>
      </c>
      <c r="D30" s="74">
        <f>D20+D29</f>
        <v>-135</v>
      </c>
      <c r="E30" s="74">
        <f>E20+E29</f>
        <v>-380</v>
      </c>
      <c r="F30" s="77"/>
    </row>
    <row r="31" spans="1:6" x14ac:dyDescent="0.25">
      <c r="A31" s="63"/>
      <c r="B31" s="79" t="s">
        <v>40</v>
      </c>
      <c r="C31" s="74"/>
      <c r="D31" s="74"/>
      <c r="E31" s="74"/>
    </row>
    <row r="32" spans="1:6" x14ac:dyDescent="0.25">
      <c r="A32" s="63"/>
      <c r="B32" s="64" t="s">
        <v>591</v>
      </c>
      <c r="C32" s="74">
        <f>C11+C20+C29</f>
        <v>39268</v>
      </c>
      <c r="D32" s="74">
        <f>D11+D20+D29</f>
        <v>42125</v>
      </c>
      <c r="E32" s="74">
        <f>E11+E20+E29</f>
        <v>81393</v>
      </c>
    </row>
    <row r="33" spans="1:5" x14ac:dyDescent="0.25">
      <c r="A33" s="63"/>
      <c r="B33" s="80" t="s">
        <v>592</v>
      </c>
      <c r="C33" s="74">
        <f>C34+C35</f>
        <v>39600</v>
      </c>
      <c r="D33" s="74">
        <f>D34+D35</f>
        <v>42435</v>
      </c>
      <c r="E33" s="74">
        <f>C33+D33</f>
        <v>82035</v>
      </c>
    </row>
    <row r="34" spans="1:5" s="71" customFormat="1" x14ac:dyDescent="0.25">
      <c r="A34" s="67"/>
      <c r="B34" s="81" t="s">
        <v>41</v>
      </c>
      <c r="C34" s="69">
        <v>39528</v>
      </c>
      <c r="D34" s="69">
        <v>42378</v>
      </c>
      <c r="E34" s="69">
        <f>(C34+D34)</f>
        <v>81906</v>
      </c>
    </row>
    <row r="35" spans="1:5" s="71" customFormat="1" x14ac:dyDescent="0.25">
      <c r="A35" s="67"/>
      <c r="B35" s="82" t="s">
        <v>42</v>
      </c>
      <c r="C35" s="83">
        <v>72</v>
      </c>
      <c r="D35" s="83">
        <v>57</v>
      </c>
      <c r="E35" s="69">
        <f>(C35+D35)</f>
        <v>129</v>
      </c>
    </row>
    <row r="36" spans="1:5" x14ac:dyDescent="0.25">
      <c r="A36" s="63"/>
      <c r="B36" s="84" t="s">
        <v>95</v>
      </c>
      <c r="C36" s="179">
        <v>39482</v>
      </c>
      <c r="D36" s="180"/>
      <c r="E36" s="181"/>
    </row>
    <row r="37" spans="1:5" x14ac:dyDescent="0.25">
      <c r="B37" s="85" t="s">
        <v>105</v>
      </c>
      <c r="C37" s="173">
        <v>6772</v>
      </c>
      <c r="D37" s="174"/>
      <c r="E37" s="175"/>
    </row>
    <row r="38" spans="1:5" x14ac:dyDescent="0.25">
      <c r="B38" s="85" t="s">
        <v>104</v>
      </c>
      <c r="C38" s="176">
        <v>5719</v>
      </c>
      <c r="D38" s="177"/>
      <c r="E38" s="178"/>
    </row>
    <row r="39" spans="1:5" x14ac:dyDescent="0.25">
      <c r="A39" s="63"/>
      <c r="B39" s="86" t="s">
        <v>593</v>
      </c>
      <c r="C39" s="179">
        <v>17</v>
      </c>
      <c r="D39" s="180"/>
      <c r="E39" s="181"/>
    </row>
    <row r="40" spans="1:5" x14ac:dyDescent="0.25">
      <c r="A40" s="63"/>
      <c r="B40" s="86" t="s">
        <v>594</v>
      </c>
      <c r="C40" s="182">
        <v>90</v>
      </c>
      <c r="D40" s="183"/>
      <c r="E40" s="184"/>
    </row>
    <row r="41" spans="1:5" x14ac:dyDescent="0.25">
      <c r="A41" s="63"/>
      <c r="B41" s="86" t="s">
        <v>94</v>
      </c>
      <c r="C41" s="69">
        <v>64</v>
      </c>
      <c r="D41" s="69">
        <v>38</v>
      </c>
      <c r="E41" s="74">
        <f>SUM(C41:D41)</f>
        <v>102</v>
      </c>
    </row>
    <row r="42" spans="1:5" x14ac:dyDescent="0.25">
      <c r="B42" s="55" t="s">
        <v>106</v>
      </c>
      <c r="C42" s="86">
        <v>8</v>
      </c>
      <c r="D42" s="86">
        <v>13</v>
      </c>
      <c r="E42" s="74">
        <f>SUM(C42:D42)</f>
        <v>21</v>
      </c>
    </row>
    <row r="43" spans="1:5" x14ac:dyDescent="0.25">
      <c r="B43" s="6"/>
    </row>
  </sheetData>
  <sheetProtection selectLockedCells="1" selectUnlockedCells="1"/>
  <mergeCells count="5">
    <mergeCell ref="C37:E37"/>
    <mergeCell ref="C38:E38"/>
    <mergeCell ref="C36:E36"/>
    <mergeCell ref="C39:E39"/>
    <mergeCell ref="C40:E40"/>
  </mergeCells>
  <phoneticPr fontId="2" type="noConversion"/>
  <pageMargins left="0" right="0" top="0.98425196850393704" bottom="0.98425196850393704" header="0.51181102362204722" footer="0.51181102362204722"/>
  <pageSetup paperSize="9" scale="85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L41"/>
  <sheetViews>
    <sheetView zoomScale="90" workbookViewId="0">
      <selection activeCell="M25" sqref="M25"/>
    </sheetView>
  </sheetViews>
  <sheetFormatPr defaultRowHeight="13.5" x14ac:dyDescent="0.25"/>
  <cols>
    <col min="1" max="1" width="2" style="2" customWidth="1"/>
    <col min="2" max="2" width="16.42578125" style="2" customWidth="1"/>
    <col min="3" max="3" width="10.28515625" style="2" customWidth="1"/>
    <col min="4" max="5" width="12" style="2" customWidth="1"/>
    <col min="6" max="6" width="10.5703125" style="2" customWidth="1"/>
    <col min="7" max="7" width="11.5703125" style="2" customWidth="1"/>
    <col min="8" max="9" width="13.140625" style="2" customWidth="1"/>
    <col min="10" max="16384" width="9.140625" style="2"/>
  </cols>
  <sheetData>
    <row r="6" spans="2:11" s="5" customFormat="1" ht="18" x14ac:dyDescent="0.25">
      <c r="B6" s="21" t="s">
        <v>597</v>
      </c>
      <c r="C6" s="22"/>
      <c r="D6" s="22"/>
      <c r="E6" s="22"/>
      <c r="F6" s="22"/>
      <c r="G6" s="22"/>
      <c r="H6" s="22"/>
      <c r="I6" s="22"/>
      <c r="J6" s="22"/>
      <c r="K6" s="4"/>
    </row>
    <row r="7" spans="2:11" s="1" customFormat="1" ht="15.75" x14ac:dyDescent="0.25">
      <c r="B7" s="3"/>
    </row>
    <row r="8" spans="2:11" s="25" customFormat="1" x14ac:dyDescent="0.25">
      <c r="B8" s="24" t="s">
        <v>47</v>
      </c>
    </row>
    <row r="9" spans="2:11" s="10" customFormat="1" ht="15.75" x14ac:dyDescent="0.25">
      <c r="B9" s="48"/>
    </row>
    <row r="10" spans="2:11" s="49" customFormat="1" ht="57.75" customHeight="1" x14ac:dyDescent="0.25">
      <c r="B10" s="27" t="s">
        <v>0</v>
      </c>
      <c r="C10" s="27" t="s">
        <v>25</v>
      </c>
      <c r="D10" s="27" t="s">
        <v>26</v>
      </c>
      <c r="E10" s="27" t="s">
        <v>27</v>
      </c>
      <c r="F10" s="27" t="s">
        <v>28</v>
      </c>
      <c r="G10" s="27" t="s">
        <v>583</v>
      </c>
      <c r="H10" s="27" t="s">
        <v>584</v>
      </c>
      <c r="I10" s="27" t="s">
        <v>585</v>
      </c>
      <c r="J10" s="27" t="s">
        <v>24</v>
      </c>
    </row>
    <row r="11" spans="2:11" s="10" customFormat="1" x14ac:dyDescent="0.25">
      <c r="B11" s="29" t="s">
        <v>1</v>
      </c>
      <c r="C11" s="30">
        <v>1693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50">
        <f>SUM(C11:I11)</f>
        <v>1693</v>
      </c>
    </row>
    <row r="12" spans="2:11" s="10" customFormat="1" x14ac:dyDescent="0.25">
      <c r="B12" s="29" t="s">
        <v>12</v>
      </c>
      <c r="C12" s="30">
        <v>1880</v>
      </c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50">
        <f t="shared" ref="J12:J29" si="0">SUM(C12:I12)</f>
        <v>1880</v>
      </c>
    </row>
    <row r="13" spans="2:11" s="10" customFormat="1" x14ac:dyDescent="0.25">
      <c r="B13" s="29" t="s">
        <v>2</v>
      </c>
      <c r="C13" s="30">
        <v>2002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50">
        <f t="shared" si="0"/>
        <v>2002</v>
      </c>
    </row>
    <row r="14" spans="2:11" s="10" customFormat="1" x14ac:dyDescent="0.25">
      <c r="B14" s="29" t="s">
        <v>3</v>
      </c>
      <c r="C14" s="30">
        <v>1914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50">
        <f t="shared" si="0"/>
        <v>1914</v>
      </c>
    </row>
    <row r="15" spans="2:11" s="10" customFormat="1" x14ac:dyDescent="0.25">
      <c r="B15" s="29" t="s">
        <v>4</v>
      </c>
      <c r="C15" s="30">
        <v>1806</v>
      </c>
      <c r="D15" s="30">
        <v>13</v>
      </c>
      <c r="E15" s="30">
        <v>1</v>
      </c>
      <c r="F15" s="30">
        <v>0</v>
      </c>
      <c r="G15" s="30">
        <v>1</v>
      </c>
      <c r="H15" s="30">
        <v>0</v>
      </c>
      <c r="I15" s="30">
        <v>0</v>
      </c>
      <c r="J15" s="50">
        <f t="shared" si="0"/>
        <v>1821</v>
      </c>
    </row>
    <row r="16" spans="2:11" s="10" customFormat="1" x14ac:dyDescent="0.25">
      <c r="B16" s="29" t="s">
        <v>5</v>
      </c>
      <c r="C16" s="30">
        <v>1893</v>
      </c>
      <c r="D16" s="30">
        <v>112</v>
      </c>
      <c r="E16" s="30">
        <v>1</v>
      </c>
      <c r="F16" s="30">
        <v>0</v>
      </c>
      <c r="G16" s="30">
        <v>1</v>
      </c>
      <c r="H16" s="30">
        <v>0</v>
      </c>
      <c r="I16" s="30">
        <v>0</v>
      </c>
      <c r="J16" s="50">
        <f t="shared" si="0"/>
        <v>2007</v>
      </c>
    </row>
    <row r="17" spans="2:10" s="10" customFormat="1" x14ac:dyDescent="0.25">
      <c r="B17" s="29" t="s">
        <v>6</v>
      </c>
      <c r="C17" s="30">
        <v>1780</v>
      </c>
      <c r="D17" s="30">
        <v>572</v>
      </c>
      <c r="E17" s="30">
        <v>12</v>
      </c>
      <c r="F17" s="30">
        <v>1</v>
      </c>
      <c r="G17" s="30">
        <v>4</v>
      </c>
      <c r="H17" s="30">
        <v>0</v>
      </c>
      <c r="I17" s="30">
        <v>0</v>
      </c>
      <c r="J17" s="50">
        <f t="shared" si="0"/>
        <v>2369</v>
      </c>
    </row>
    <row r="18" spans="2:10" s="10" customFormat="1" x14ac:dyDescent="0.25">
      <c r="B18" s="29" t="s">
        <v>93</v>
      </c>
      <c r="C18" s="30">
        <v>1560</v>
      </c>
      <c r="D18" s="30">
        <v>1016</v>
      </c>
      <c r="E18" s="30">
        <v>39</v>
      </c>
      <c r="F18" s="30">
        <v>2</v>
      </c>
      <c r="G18" s="30">
        <v>5</v>
      </c>
      <c r="H18" s="30">
        <v>0</v>
      </c>
      <c r="I18" s="30">
        <v>0</v>
      </c>
      <c r="J18" s="50">
        <f t="shared" si="0"/>
        <v>2622</v>
      </c>
    </row>
    <row r="19" spans="2:10" s="10" customFormat="1" x14ac:dyDescent="0.25">
      <c r="B19" s="29" t="s">
        <v>8</v>
      </c>
      <c r="C19" s="30">
        <v>1513</v>
      </c>
      <c r="D19" s="30">
        <v>1480</v>
      </c>
      <c r="E19" s="30">
        <v>78</v>
      </c>
      <c r="F19" s="30">
        <v>8</v>
      </c>
      <c r="G19" s="30">
        <v>2</v>
      </c>
      <c r="H19" s="30">
        <v>0</v>
      </c>
      <c r="I19" s="30">
        <v>0</v>
      </c>
      <c r="J19" s="50">
        <f t="shared" si="0"/>
        <v>3081</v>
      </c>
    </row>
    <row r="20" spans="2:10" s="10" customFormat="1" x14ac:dyDescent="0.25">
      <c r="B20" s="29" t="s">
        <v>9</v>
      </c>
      <c r="C20" s="30">
        <v>1313</v>
      </c>
      <c r="D20" s="30">
        <v>1917</v>
      </c>
      <c r="E20" s="30">
        <v>147</v>
      </c>
      <c r="F20" s="30">
        <v>6</v>
      </c>
      <c r="G20" s="30">
        <v>3</v>
      </c>
      <c r="H20" s="30">
        <v>0</v>
      </c>
      <c r="I20" s="30">
        <v>0</v>
      </c>
      <c r="J20" s="50">
        <f t="shared" si="0"/>
        <v>3386</v>
      </c>
    </row>
    <row r="21" spans="2:10" s="10" customFormat="1" x14ac:dyDescent="0.25">
      <c r="B21" s="29" t="s">
        <v>10</v>
      </c>
      <c r="C21" s="30">
        <v>951</v>
      </c>
      <c r="D21" s="30">
        <v>2185</v>
      </c>
      <c r="E21" s="30">
        <v>203</v>
      </c>
      <c r="F21" s="30">
        <v>19</v>
      </c>
      <c r="G21" s="30">
        <v>1</v>
      </c>
      <c r="H21" s="30">
        <v>0</v>
      </c>
      <c r="I21" s="30">
        <v>0</v>
      </c>
      <c r="J21" s="50">
        <f t="shared" si="0"/>
        <v>3359</v>
      </c>
    </row>
    <row r="22" spans="2:10" s="10" customFormat="1" x14ac:dyDescent="0.25">
      <c r="B22" s="29" t="s">
        <v>11</v>
      </c>
      <c r="C22" s="30">
        <v>597</v>
      </c>
      <c r="D22" s="30">
        <v>1899</v>
      </c>
      <c r="E22" s="30">
        <v>197</v>
      </c>
      <c r="F22" s="30">
        <v>38</v>
      </c>
      <c r="G22" s="30">
        <v>6</v>
      </c>
      <c r="H22" s="30">
        <v>0</v>
      </c>
      <c r="I22" s="30">
        <v>0</v>
      </c>
      <c r="J22" s="50">
        <f t="shared" si="0"/>
        <v>2737</v>
      </c>
    </row>
    <row r="23" spans="2:10" s="10" customFormat="1" x14ac:dyDescent="0.25">
      <c r="B23" s="29" t="s">
        <v>13</v>
      </c>
      <c r="C23" s="30">
        <v>336</v>
      </c>
      <c r="D23" s="30">
        <v>1727</v>
      </c>
      <c r="E23" s="30">
        <v>155</v>
      </c>
      <c r="F23" s="30">
        <v>39</v>
      </c>
      <c r="G23" s="30">
        <v>1</v>
      </c>
      <c r="H23" s="30">
        <v>0</v>
      </c>
      <c r="I23" s="30">
        <v>0</v>
      </c>
      <c r="J23" s="50">
        <f t="shared" si="0"/>
        <v>2258</v>
      </c>
    </row>
    <row r="24" spans="2:10" s="10" customFormat="1" x14ac:dyDescent="0.25">
      <c r="B24" s="29" t="s">
        <v>14</v>
      </c>
      <c r="C24" s="30">
        <v>214</v>
      </c>
      <c r="D24" s="30">
        <v>1570</v>
      </c>
      <c r="E24" s="30">
        <v>95</v>
      </c>
      <c r="F24" s="30">
        <v>70</v>
      </c>
      <c r="G24" s="30">
        <v>1</v>
      </c>
      <c r="H24" s="30">
        <v>0</v>
      </c>
      <c r="I24" s="30">
        <v>1</v>
      </c>
      <c r="J24" s="50">
        <f t="shared" si="0"/>
        <v>1951</v>
      </c>
    </row>
    <row r="25" spans="2:10" s="10" customFormat="1" x14ac:dyDescent="0.25">
      <c r="B25" s="29" t="s">
        <v>15</v>
      </c>
      <c r="C25" s="30">
        <v>171</v>
      </c>
      <c r="D25" s="30">
        <v>1768</v>
      </c>
      <c r="E25" s="30">
        <v>81</v>
      </c>
      <c r="F25" s="30">
        <v>129</v>
      </c>
      <c r="G25" s="30">
        <v>1</v>
      </c>
      <c r="H25" s="30">
        <v>0</v>
      </c>
      <c r="I25" s="30">
        <v>0</v>
      </c>
      <c r="J25" s="50">
        <f t="shared" si="0"/>
        <v>2150</v>
      </c>
    </row>
    <row r="26" spans="2:10" s="10" customFormat="1" x14ac:dyDescent="0.25">
      <c r="B26" s="29" t="s">
        <v>16</v>
      </c>
      <c r="C26" s="30">
        <v>104</v>
      </c>
      <c r="D26" s="30">
        <v>1512</v>
      </c>
      <c r="E26" s="30">
        <v>41</v>
      </c>
      <c r="F26" s="30">
        <v>177</v>
      </c>
      <c r="G26" s="30">
        <v>1</v>
      </c>
      <c r="H26" s="30">
        <v>0</v>
      </c>
      <c r="I26" s="30">
        <v>0</v>
      </c>
      <c r="J26" s="50">
        <f t="shared" si="0"/>
        <v>1835</v>
      </c>
    </row>
    <row r="27" spans="2:10" s="10" customFormat="1" x14ac:dyDescent="0.25">
      <c r="B27" s="29" t="s">
        <v>17</v>
      </c>
      <c r="C27" s="30">
        <v>58</v>
      </c>
      <c r="D27" s="30">
        <v>1129</v>
      </c>
      <c r="E27" s="30">
        <v>20</v>
      </c>
      <c r="F27" s="30">
        <v>236</v>
      </c>
      <c r="G27" s="30">
        <v>0</v>
      </c>
      <c r="H27" s="30">
        <v>0</v>
      </c>
      <c r="I27" s="30">
        <v>1</v>
      </c>
      <c r="J27" s="50">
        <f t="shared" si="0"/>
        <v>1444</v>
      </c>
    </row>
    <row r="28" spans="2:10" s="10" customFormat="1" x14ac:dyDescent="0.25">
      <c r="B28" s="29" t="s">
        <v>18</v>
      </c>
      <c r="C28" s="30">
        <v>20</v>
      </c>
      <c r="D28" s="30">
        <v>551</v>
      </c>
      <c r="E28" s="30">
        <v>10</v>
      </c>
      <c r="F28" s="30">
        <v>188</v>
      </c>
      <c r="G28" s="30">
        <v>0</v>
      </c>
      <c r="H28" s="30">
        <v>0</v>
      </c>
      <c r="I28" s="30">
        <v>1</v>
      </c>
      <c r="J28" s="50">
        <f t="shared" si="0"/>
        <v>770</v>
      </c>
    </row>
    <row r="29" spans="2:10" s="10" customFormat="1" x14ac:dyDescent="0.25">
      <c r="B29" s="29" t="s">
        <v>19</v>
      </c>
      <c r="C29" s="30">
        <v>16</v>
      </c>
      <c r="D29" s="30">
        <v>181</v>
      </c>
      <c r="E29" s="30">
        <v>2</v>
      </c>
      <c r="F29" s="30">
        <v>119</v>
      </c>
      <c r="G29" s="30">
        <v>0</v>
      </c>
      <c r="H29" s="30">
        <v>0</v>
      </c>
      <c r="I29" s="30">
        <v>0</v>
      </c>
      <c r="J29" s="50">
        <f t="shared" si="0"/>
        <v>318</v>
      </c>
    </row>
    <row r="30" spans="2:10" s="6" customFormat="1" ht="12.75" x14ac:dyDescent="0.2">
      <c r="B30" s="33" t="s">
        <v>24</v>
      </c>
      <c r="C30" s="34">
        <f t="shared" ref="C30:J30" si="1">SUM(C11:C29)</f>
        <v>19821</v>
      </c>
      <c r="D30" s="34">
        <f t="shared" si="1"/>
        <v>17632</v>
      </c>
      <c r="E30" s="34">
        <f t="shared" si="1"/>
        <v>1082</v>
      </c>
      <c r="F30" s="34">
        <f t="shared" si="1"/>
        <v>1032</v>
      </c>
      <c r="G30" s="34">
        <f t="shared" si="1"/>
        <v>27</v>
      </c>
      <c r="H30" s="34">
        <f t="shared" si="1"/>
        <v>0</v>
      </c>
      <c r="I30" s="34">
        <f t="shared" si="1"/>
        <v>3</v>
      </c>
      <c r="J30" s="34">
        <f t="shared" si="1"/>
        <v>39597</v>
      </c>
    </row>
    <row r="31" spans="2:10" s="10" customFormat="1" x14ac:dyDescent="0.25">
      <c r="B31" s="36" t="s">
        <v>53</v>
      </c>
      <c r="C31" s="37">
        <f t="shared" ref="C31:I31" si="2">C30/$J$30</f>
        <v>0.50056822486552011</v>
      </c>
      <c r="D31" s="37">
        <f t="shared" si="2"/>
        <v>0.44528625906002978</v>
      </c>
      <c r="E31" s="37">
        <f t="shared" si="2"/>
        <v>2.7325302421900649E-2</v>
      </c>
      <c r="F31" s="37">
        <f t="shared" si="2"/>
        <v>2.6062580498522614E-2</v>
      </c>
      <c r="G31" s="37">
        <f t="shared" si="2"/>
        <v>6.8186983862413822E-4</v>
      </c>
      <c r="H31" s="37">
        <f t="shared" si="2"/>
        <v>0</v>
      </c>
      <c r="I31" s="37">
        <f t="shared" si="2"/>
        <v>7.5763315402682026E-5</v>
      </c>
      <c r="J31" s="37">
        <f>SUM(C31:F31)</f>
        <v>0.99924236684597312</v>
      </c>
    </row>
    <row r="32" spans="2:10" s="6" customFormat="1" ht="12.75" x14ac:dyDescent="0.2">
      <c r="B32" s="38" t="s">
        <v>46</v>
      </c>
      <c r="C32" s="51">
        <v>27.774229352706726</v>
      </c>
      <c r="D32" s="51">
        <v>59.36212568058076</v>
      </c>
      <c r="E32" s="51">
        <v>56.886321626617374</v>
      </c>
      <c r="F32" s="51">
        <v>78.217054263565885</v>
      </c>
      <c r="G32" s="51">
        <v>47.222222222222221</v>
      </c>
      <c r="H32" s="51"/>
      <c r="I32" s="51"/>
      <c r="J32" s="51">
        <v>44</v>
      </c>
    </row>
    <row r="33" spans="12:12" s="10" customFormat="1" x14ac:dyDescent="0.25"/>
    <row r="40" spans="12:12" ht="14.25" x14ac:dyDescent="0.25">
      <c r="L40" s="11"/>
    </row>
    <row r="41" spans="12:12" ht="14.25" x14ac:dyDescent="0.25">
      <c r="L41" s="11"/>
    </row>
  </sheetData>
  <sheetProtection selectLockedCells="1" selectUnlockedCells="1"/>
  <phoneticPr fontId="2" type="noConversion"/>
  <pageMargins left="0.33" right="0.45" top="1" bottom="1" header="0.5" footer="0.5"/>
  <pageSetup paperSize="9" scale="85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33"/>
  <sheetViews>
    <sheetView zoomScale="90" workbookViewId="0">
      <selection activeCell="F3" sqref="F3"/>
    </sheetView>
  </sheetViews>
  <sheetFormatPr defaultColWidth="9.42578125" defaultRowHeight="13.5" x14ac:dyDescent="0.25"/>
  <cols>
    <col min="1" max="1" width="2" style="2" customWidth="1"/>
    <col min="2" max="2" width="16.140625" style="2" customWidth="1"/>
    <col min="3" max="5" width="13.140625" style="2" customWidth="1"/>
    <col min="6" max="6" width="12" style="2" customWidth="1"/>
    <col min="7" max="7" width="11.5703125" style="2" customWidth="1"/>
    <col min="8" max="9" width="13.42578125" style="2" customWidth="1"/>
    <col min="10" max="16384" width="9.42578125" style="2"/>
  </cols>
  <sheetData>
    <row r="2" spans="2:11" s="5" customFormat="1" ht="18" x14ac:dyDescent="0.25">
      <c r="C2" s="22"/>
      <c r="D2" s="22"/>
      <c r="F2" s="22"/>
      <c r="G2" s="22"/>
      <c r="H2" s="23"/>
      <c r="I2" s="23"/>
      <c r="J2" s="23"/>
      <c r="K2" s="4"/>
    </row>
    <row r="3" spans="2:11" s="5" customFormat="1" ht="18" x14ac:dyDescent="0.25">
      <c r="C3" s="22"/>
      <c r="D3" s="22"/>
      <c r="E3" s="40"/>
      <c r="F3" s="22"/>
      <c r="G3" s="22"/>
      <c r="H3" s="23"/>
      <c r="I3" s="23"/>
      <c r="J3" s="23"/>
      <c r="K3" s="4"/>
    </row>
    <row r="4" spans="2:11" s="1" customFormat="1" ht="15.75" x14ac:dyDescent="0.25">
      <c r="B4" s="3"/>
    </row>
    <row r="5" spans="2:11" s="25" customFormat="1" ht="18" x14ac:dyDescent="0.25">
      <c r="B5" s="41" t="s">
        <v>595</v>
      </c>
    </row>
    <row r="6" spans="2:11" s="25" customFormat="1" ht="15.75" x14ac:dyDescent="0.25">
      <c r="B6" s="26"/>
    </row>
    <row r="7" spans="2:11" s="25" customFormat="1" x14ac:dyDescent="0.25">
      <c r="B7" s="24" t="s">
        <v>47</v>
      </c>
    </row>
    <row r="8" spans="2:11" s="25" customFormat="1" ht="15.75" x14ac:dyDescent="0.25">
      <c r="B8" s="26"/>
    </row>
    <row r="9" spans="2:11" s="28" customFormat="1" ht="56.25" customHeight="1" x14ac:dyDescent="0.2">
      <c r="B9" s="27" t="s">
        <v>0</v>
      </c>
      <c r="C9" s="27" t="s">
        <v>20</v>
      </c>
      <c r="D9" s="27" t="s">
        <v>21</v>
      </c>
      <c r="E9" s="27" t="s">
        <v>22</v>
      </c>
      <c r="F9" s="27" t="s">
        <v>23</v>
      </c>
      <c r="G9" s="27" t="s">
        <v>586</v>
      </c>
      <c r="H9" s="27" t="s">
        <v>587</v>
      </c>
      <c r="I9" s="27" t="s">
        <v>588</v>
      </c>
      <c r="J9" s="27" t="s">
        <v>24</v>
      </c>
    </row>
    <row r="10" spans="2:11" s="10" customFormat="1" x14ac:dyDescent="0.25">
      <c r="B10" s="29" t="s">
        <v>1</v>
      </c>
      <c r="C10" s="30">
        <v>1627</v>
      </c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1">
        <f>SUM(C10:I10)</f>
        <v>1627</v>
      </c>
    </row>
    <row r="11" spans="2:11" s="10" customFormat="1" x14ac:dyDescent="0.25">
      <c r="B11" s="29" t="s">
        <v>12</v>
      </c>
      <c r="C11" s="30">
        <v>1759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1">
        <f t="shared" ref="J11:J28" si="0">SUM(C11:I11)</f>
        <v>1759</v>
      </c>
    </row>
    <row r="12" spans="2:11" s="10" customFormat="1" x14ac:dyDescent="0.25">
      <c r="B12" s="29" t="s">
        <v>2</v>
      </c>
      <c r="C12" s="30">
        <v>1851</v>
      </c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1">
        <f t="shared" si="0"/>
        <v>1851</v>
      </c>
    </row>
    <row r="13" spans="2:11" s="10" customFormat="1" x14ac:dyDescent="0.25">
      <c r="B13" s="29" t="s">
        <v>3</v>
      </c>
      <c r="C13" s="30">
        <v>1678</v>
      </c>
      <c r="D13" s="30">
        <v>1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1">
        <f t="shared" si="0"/>
        <v>1679</v>
      </c>
    </row>
    <row r="14" spans="2:11" s="10" customFormat="1" x14ac:dyDescent="0.25">
      <c r="B14" s="29" t="s">
        <v>4</v>
      </c>
      <c r="C14" s="30">
        <v>1577</v>
      </c>
      <c r="D14" s="30">
        <v>57</v>
      </c>
      <c r="E14" s="30">
        <v>2</v>
      </c>
      <c r="F14" s="30">
        <v>0</v>
      </c>
      <c r="G14" s="30">
        <v>0</v>
      </c>
      <c r="H14" s="30">
        <v>0</v>
      </c>
      <c r="I14" s="30">
        <v>0</v>
      </c>
      <c r="J14" s="31">
        <f t="shared" si="0"/>
        <v>1636</v>
      </c>
    </row>
    <row r="15" spans="2:11" s="10" customFormat="1" x14ac:dyDescent="0.25">
      <c r="B15" s="29" t="s">
        <v>5</v>
      </c>
      <c r="C15" s="30">
        <v>1696</v>
      </c>
      <c r="D15" s="30">
        <v>314</v>
      </c>
      <c r="E15" s="30">
        <v>1</v>
      </c>
      <c r="F15" s="30">
        <v>0</v>
      </c>
      <c r="G15" s="30">
        <v>0</v>
      </c>
      <c r="H15" s="30">
        <v>0</v>
      </c>
      <c r="I15" s="30">
        <v>0</v>
      </c>
      <c r="J15" s="31">
        <f t="shared" si="0"/>
        <v>2011</v>
      </c>
    </row>
    <row r="16" spans="2:11" s="10" customFormat="1" x14ac:dyDescent="0.25">
      <c r="B16" s="29" t="s">
        <v>6</v>
      </c>
      <c r="C16" s="30">
        <v>1376</v>
      </c>
      <c r="D16" s="30">
        <v>889</v>
      </c>
      <c r="E16" s="30">
        <v>35</v>
      </c>
      <c r="F16" s="30">
        <v>2</v>
      </c>
      <c r="G16" s="30">
        <v>0</v>
      </c>
      <c r="H16" s="30">
        <v>0</v>
      </c>
      <c r="I16" s="30">
        <v>0</v>
      </c>
      <c r="J16" s="31">
        <f t="shared" si="0"/>
        <v>2302</v>
      </c>
    </row>
    <row r="17" spans="2:10" s="10" customFormat="1" x14ac:dyDescent="0.25">
      <c r="B17" s="29" t="s">
        <v>93</v>
      </c>
      <c r="C17" s="30">
        <v>1086</v>
      </c>
      <c r="D17" s="30">
        <v>1294</v>
      </c>
      <c r="E17" s="30">
        <v>78</v>
      </c>
      <c r="F17" s="30">
        <v>5</v>
      </c>
      <c r="G17" s="30">
        <v>1</v>
      </c>
      <c r="H17" s="30">
        <v>0</v>
      </c>
      <c r="I17" s="30">
        <v>0</v>
      </c>
      <c r="J17" s="31">
        <f t="shared" si="0"/>
        <v>2464</v>
      </c>
    </row>
    <row r="18" spans="2:10" s="10" customFormat="1" x14ac:dyDescent="0.25">
      <c r="B18" s="29" t="s">
        <v>8</v>
      </c>
      <c r="C18" s="30">
        <v>1171</v>
      </c>
      <c r="D18" s="30">
        <v>1689</v>
      </c>
      <c r="E18" s="30">
        <v>140</v>
      </c>
      <c r="F18" s="30">
        <v>18</v>
      </c>
      <c r="G18" s="30">
        <v>2</v>
      </c>
      <c r="H18" s="30">
        <v>0</v>
      </c>
      <c r="I18" s="30">
        <v>0</v>
      </c>
      <c r="J18" s="31">
        <f t="shared" si="0"/>
        <v>3020</v>
      </c>
    </row>
    <row r="19" spans="2:10" s="10" customFormat="1" x14ac:dyDescent="0.25">
      <c r="B19" s="29" t="s">
        <v>9</v>
      </c>
      <c r="C19" s="30">
        <v>1042</v>
      </c>
      <c r="D19" s="30">
        <v>2100</v>
      </c>
      <c r="E19" s="30">
        <v>219</v>
      </c>
      <c r="F19" s="30">
        <v>39</v>
      </c>
      <c r="G19" s="30">
        <v>0</v>
      </c>
      <c r="H19" s="30">
        <v>0</v>
      </c>
      <c r="I19" s="30">
        <v>0</v>
      </c>
      <c r="J19" s="31">
        <f t="shared" si="0"/>
        <v>3400</v>
      </c>
    </row>
    <row r="20" spans="2:10" s="10" customFormat="1" x14ac:dyDescent="0.25">
      <c r="B20" s="29" t="s">
        <v>10</v>
      </c>
      <c r="C20" s="30">
        <v>784</v>
      </c>
      <c r="D20" s="30">
        <v>2301</v>
      </c>
      <c r="E20" s="30">
        <v>294</v>
      </c>
      <c r="F20" s="30">
        <v>50</v>
      </c>
      <c r="G20" s="30">
        <v>1</v>
      </c>
      <c r="H20" s="30">
        <v>0</v>
      </c>
      <c r="I20" s="30">
        <v>0</v>
      </c>
      <c r="J20" s="31">
        <f t="shared" si="0"/>
        <v>3430</v>
      </c>
    </row>
    <row r="21" spans="2:10" s="10" customFormat="1" x14ac:dyDescent="0.25">
      <c r="B21" s="29" t="s">
        <v>11</v>
      </c>
      <c r="C21" s="30">
        <v>532</v>
      </c>
      <c r="D21" s="30">
        <v>1977</v>
      </c>
      <c r="E21" s="30">
        <v>280</v>
      </c>
      <c r="F21" s="30">
        <v>110</v>
      </c>
      <c r="G21" s="30">
        <v>1</v>
      </c>
      <c r="H21" s="30">
        <v>0</v>
      </c>
      <c r="I21" s="30">
        <v>0</v>
      </c>
      <c r="J21" s="31">
        <f t="shared" si="0"/>
        <v>2900</v>
      </c>
    </row>
    <row r="22" spans="2:10" s="10" customFormat="1" x14ac:dyDescent="0.25">
      <c r="B22" s="29" t="s">
        <v>13</v>
      </c>
      <c r="C22" s="30">
        <v>352</v>
      </c>
      <c r="D22" s="30">
        <v>1725</v>
      </c>
      <c r="E22" s="30">
        <v>197</v>
      </c>
      <c r="F22" s="30">
        <v>214</v>
      </c>
      <c r="G22" s="30">
        <v>1</v>
      </c>
      <c r="H22" s="30">
        <v>0</v>
      </c>
      <c r="I22" s="30">
        <v>0</v>
      </c>
      <c r="J22" s="31">
        <f t="shared" si="0"/>
        <v>2489</v>
      </c>
    </row>
    <row r="23" spans="2:10" s="10" customFormat="1" x14ac:dyDescent="0.25">
      <c r="B23" s="29" t="s">
        <v>14</v>
      </c>
      <c r="C23" s="30">
        <v>200</v>
      </c>
      <c r="D23" s="30">
        <v>1710</v>
      </c>
      <c r="E23" s="30">
        <v>183</v>
      </c>
      <c r="F23" s="30">
        <v>317</v>
      </c>
      <c r="G23" s="30">
        <v>1</v>
      </c>
      <c r="H23" s="30">
        <v>0</v>
      </c>
      <c r="I23" s="30">
        <v>2</v>
      </c>
      <c r="J23" s="31">
        <f t="shared" si="0"/>
        <v>2413</v>
      </c>
    </row>
    <row r="24" spans="2:10" s="10" customFormat="1" x14ac:dyDescent="0.25">
      <c r="B24" s="29" t="s">
        <v>15</v>
      </c>
      <c r="C24" s="30">
        <v>180</v>
      </c>
      <c r="D24" s="30">
        <v>1669</v>
      </c>
      <c r="E24" s="30">
        <v>108</v>
      </c>
      <c r="F24" s="30">
        <v>615</v>
      </c>
      <c r="G24" s="30">
        <v>0</v>
      </c>
      <c r="H24" s="30">
        <v>0</v>
      </c>
      <c r="I24" s="30">
        <v>1</v>
      </c>
      <c r="J24" s="31">
        <f t="shared" si="0"/>
        <v>2573</v>
      </c>
    </row>
    <row r="25" spans="2:10" s="10" customFormat="1" x14ac:dyDescent="0.25">
      <c r="B25" s="29" t="s">
        <v>16</v>
      </c>
      <c r="C25" s="30">
        <v>166</v>
      </c>
      <c r="D25" s="30">
        <v>1336</v>
      </c>
      <c r="E25" s="30">
        <v>91</v>
      </c>
      <c r="F25" s="30">
        <v>985</v>
      </c>
      <c r="G25" s="30">
        <v>0</v>
      </c>
      <c r="H25" s="30">
        <v>0</v>
      </c>
      <c r="I25" s="30">
        <v>0</v>
      </c>
      <c r="J25" s="31">
        <f t="shared" si="0"/>
        <v>2578</v>
      </c>
    </row>
    <row r="26" spans="2:10" s="10" customFormat="1" x14ac:dyDescent="0.25">
      <c r="B26" s="29" t="s">
        <v>17</v>
      </c>
      <c r="C26" s="30">
        <v>140</v>
      </c>
      <c r="D26" s="30">
        <v>812</v>
      </c>
      <c r="E26" s="30">
        <v>51</v>
      </c>
      <c r="F26" s="30">
        <v>1117</v>
      </c>
      <c r="G26" s="30">
        <v>0</v>
      </c>
      <c r="H26" s="30">
        <v>0</v>
      </c>
      <c r="I26" s="30">
        <v>3</v>
      </c>
      <c r="J26" s="31">
        <f t="shared" si="0"/>
        <v>2123</v>
      </c>
    </row>
    <row r="27" spans="2:10" s="10" customFormat="1" x14ac:dyDescent="0.25">
      <c r="B27" s="29" t="s">
        <v>18</v>
      </c>
      <c r="C27" s="30">
        <v>90</v>
      </c>
      <c r="D27" s="30">
        <v>266</v>
      </c>
      <c r="E27" s="30">
        <v>22</v>
      </c>
      <c r="F27" s="30">
        <v>978</v>
      </c>
      <c r="G27" s="30">
        <v>0</v>
      </c>
      <c r="H27" s="30">
        <v>0</v>
      </c>
      <c r="I27" s="30">
        <v>1</v>
      </c>
      <c r="J27" s="31">
        <f t="shared" si="0"/>
        <v>1357</v>
      </c>
    </row>
    <row r="28" spans="2:10" s="10" customFormat="1" x14ac:dyDescent="0.25">
      <c r="B28" s="32" t="s">
        <v>19</v>
      </c>
      <c r="C28" s="30">
        <v>55</v>
      </c>
      <c r="D28" s="30">
        <v>63</v>
      </c>
      <c r="E28" s="30">
        <v>9</v>
      </c>
      <c r="F28" s="30">
        <v>694</v>
      </c>
      <c r="G28" s="30">
        <v>0</v>
      </c>
      <c r="H28" s="30">
        <v>0</v>
      </c>
      <c r="I28" s="30">
        <v>3</v>
      </c>
      <c r="J28" s="31">
        <f t="shared" si="0"/>
        <v>824</v>
      </c>
    </row>
    <row r="29" spans="2:10" s="10" customFormat="1" x14ac:dyDescent="0.25">
      <c r="B29" s="33" t="s">
        <v>24</v>
      </c>
      <c r="C29" s="34">
        <f t="shared" ref="C29:J29" si="1">SUM(C10:C28)</f>
        <v>17362</v>
      </c>
      <c r="D29" s="34">
        <f t="shared" si="1"/>
        <v>18203</v>
      </c>
      <c r="E29" s="34">
        <f t="shared" si="1"/>
        <v>1710</v>
      </c>
      <c r="F29" s="34">
        <f t="shared" si="1"/>
        <v>5144</v>
      </c>
      <c r="G29" s="34">
        <f t="shared" si="1"/>
        <v>7</v>
      </c>
      <c r="H29" s="34">
        <f t="shared" si="1"/>
        <v>0</v>
      </c>
      <c r="I29" s="34">
        <f t="shared" si="1"/>
        <v>10</v>
      </c>
      <c r="J29" s="35">
        <f t="shared" si="1"/>
        <v>42436</v>
      </c>
    </row>
    <row r="30" spans="2:10" s="10" customFormat="1" x14ac:dyDescent="0.25">
      <c r="B30" s="36" t="s">
        <v>45</v>
      </c>
      <c r="C30" s="37">
        <f t="shared" ref="C30:J30" si="2">C29/$J$29</f>
        <v>0.40913375435950605</v>
      </c>
      <c r="D30" s="37">
        <f t="shared" si="2"/>
        <v>0.42895183334904324</v>
      </c>
      <c r="E30" s="37">
        <f t="shared" si="2"/>
        <v>4.0295975115468001E-2</v>
      </c>
      <c r="F30" s="37">
        <f t="shared" si="2"/>
        <v>0.12121783391460081</v>
      </c>
      <c r="G30" s="37">
        <f t="shared" si="2"/>
        <v>1.6495428409840702E-4</v>
      </c>
      <c r="H30" s="37">
        <f t="shared" si="2"/>
        <v>0</v>
      </c>
      <c r="I30" s="37">
        <f t="shared" si="2"/>
        <v>2.3564897728343859E-4</v>
      </c>
      <c r="J30" s="37">
        <f t="shared" si="2"/>
        <v>1</v>
      </c>
    </row>
    <row r="31" spans="2:10" s="10" customFormat="1" x14ac:dyDescent="0.25">
      <c r="B31" s="38" t="s">
        <v>46</v>
      </c>
      <c r="C31" s="39">
        <v>27.934512152977767</v>
      </c>
      <c r="D31" s="39">
        <v>56.46657144426743</v>
      </c>
      <c r="E31" s="39">
        <v>57.137426900584792</v>
      </c>
      <c r="F31" s="39">
        <v>79.255832037325035</v>
      </c>
      <c r="G31" s="39">
        <v>52</v>
      </c>
      <c r="H31" s="39"/>
      <c r="I31" s="39"/>
      <c r="J31" s="39">
        <v>48</v>
      </c>
    </row>
    <row r="32" spans="2:10" x14ac:dyDescent="0.25">
      <c r="B32" s="7"/>
      <c r="C32" s="8"/>
      <c r="D32" s="8"/>
      <c r="E32" s="8"/>
      <c r="F32" s="8"/>
      <c r="G32" s="8"/>
    </row>
    <row r="33" spans="2:7" x14ac:dyDescent="0.25">
      <c r="B33" s="7"/>
      <c r="C33" s="8"/>
      <c r="D33" s="8"/>
      <c r="E33" s="8"/>
      <c r="F33" s="8"/>
      <c r="G33" s="8"/>
    </row>
  </sheetData>
  <sheetProtection selectLockedCells="1" selectUnlockedCells="1"/>
  <phoneticPr fontId="2" type="noConversion"/>
  <pageMargins left="0.39370078740157483" right="0.15748031496062992" top="0.98425196850393704" bottom="0.98425196850393704" header="0.51181102362204722" footer="0.51181102362204722"/>
  <pageSetup paperSize="9" scale="85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31"/>
  <sheetViews>
    <sheetView tabSelected="1" zoomScale="90" zoomScaleNormal="90" workbookViewId="0">
      <selection activeCell="P30" sqref="P30"/>
    </sheetView>
  </sheetViews>
  <sheetFormatPr defaultRowHeight="13.5" x14ac:dyDescent="0.25"/>
  <cols>
    <col min="1" max="1" width="3.85546875" customWidth="1"/>
    <col min="2" max="2" width="14.28515625" customWidth="1"/>
    <col min="3" max="3" width="11.85546875" customWidth="1"/>
    <col min="4" max="4" width="12.140625" customWidth="1"/>
  </cols>
  <sheetData>
    <row r="1" spans="2:9" s="2" customFormat="1" x14ac:dyDescent="0.25"/>
    <row r="2" spans="2:9" s="45" customFormat="1" ht="17.25" x14ac:dyDescent="0.3">
      <c r="C2" s="46"/>
      <c r="D2" s="46"/>
      <c r="E2" s="46"/>
      <c r="F2" s="46"/>
      <c r="G2" s="46"/>
      <c r="H2" s="47"/>
      <c r="I2" s="47"/>
    </row>
    <row r="3" spans="2:9" s="45" customFormat="1" ht="17.25" x14ac:dyDescent="0.3">
      <c r="C3" s="46"/>
      <c r="D3" s="46"/>
      <c r="E3" s="46"/>
      <c r="F3" s="46"/>
      <c r="G3" s="46"/>
      <c r="H3" s="47"/>
      <c r="I3" s="47"/>
    </row>
    <row r="4" spans="2:9" s="45" customFormat="1" ht="17.25" x14ac:dyDescent="0.3">
      <c r="C4" s="46"/>
      <c r="D4" s="46"/>
      <c r="E4" s="46"/>
      <c r="F4" s="46"/>
      <c r="G4" s="46"/>
      <c r="H4" s="47"/>
      <c r="I4" s="47"/>
    </row>
    <row r="5" spans="2:9" s="5" customFormat="1" ht="18" x14ac:dyDescent="0.25">
      <c r="B5" s="21" t="s">
        <v>596</v>
      </c>
      <c r="C5" s="42"/>
      <c r="D5" s="42"/>
      <c r="E5" s="42"/>
      <c r="F5" s="42"/>
      <c r="G5" s="42"/>
      <c r="H5" s="4"/>
      <c r="I5" s="4"/>
    </row>
    <row r="6" spans="2:9" s="1" customFormat="1" ht="15.75" x14ac:dyDescent="0.25">
      <c r="B6" s="3"/>
    </row>
    <row r="7" spans="2:9" s="1" customFormat="1" x14ac:dyDescent="0.25">
      <c r="B7" s="24" t="s">
        <v>47</v>
      </c>
      <c r="C7" s="25"/>
    </row>
    <row r="8" spans="2:9" x14ac:dyDescent="0.25">
      <c r="B8" s="10"/>
      <c r="C8" s="10"/>
    </row>
    <row r="9" spans="2:9" x14ac:dyDescent="0.25">
      <c r="B9" s="43" t="s">
        <v>0</v>
      </c>
      <c r="C9" s="56" t="s">
        <v>66</v>
      </c>
      <c r="D9" s="16" t="s">
        <v>67</v>
      </c>
      <c r="E9" s="167" t="s">
        <v>24</v>
      </c>
    </row>
    <row r="10" spans="2:9" x14ac:dyDescent="0.25">
      <c r="B10" s="158" t="s">
        <v>1</v>
      </c>
      <c r="C10" s="57">
        <f>'r2'!J11</f>
        <v>1693</v>
      </c>
      <c r="D10" s="14">
        <f>F10*(-1)</f>
        <v>-1627</v>
      </c>
      <c r="E10" s="168">
        <f>C10+F10</f>
        <v>3320</v>
      </c>
      <c r="F10" s="15">
        <f>'r3'!J10</f>
        <v>1627</v>
      </c>
      <c r="G10" s="9"/>
    </row>
    <row r="11" spans="2:9" x14ac:dyDescent="0.25">
      <c r="B11" s="158" t="s">
        <v>12</v>
      </c>
      <c r="C11" s="57">
        <f>'r2'!J12</f>
        <v>1880</v>
      </c>
      <c r="D11" s="14">
        <f t="shared" ref="D11:D28" si="0">F11*(-1)</f>
        <v>-1759</v>
      </c>
      <c r="E11" s="168">
        <f t="shared" ref="E11:E29" si="1">C11+F11</f>
        <v>3639</v>
      </c>
      <c r="F11" s="15">
        <f>'r3'!J11</f>
        <v>1759</v>
      </c>
      <c r="G11" s="9"/>
    </row>
    <row r="12" spans="2:9" x14ac:dyDescent="0.25">
      <c r="B12" s="158" t="s">
        <v>2</v>
      </c>
      <c r="C12" s="57">
        <f>'r2'!J13</f>
        <v>2002</v>
      </c>
      <c r="D12" s="14">
        <f t="shared" si="0"/>
        <v>-1851</v>
      </c>
      <c r="E12" s="168">
        <f t="shared" si="1"/>
        <v>3853</v>
      </c>
      <c r="F12" s="15">
        <f>'r3'!J12</f>
        <v>1851</v>
      </c>
      <c r="G12" s="9"/>
    </row>
    <row r="13" spans="2:9" x14ac:dyDescent="0.25">
      <c r="B13" s="158" t="s">
        <v>3</v>
      </c>
      <c r="C13" s="57">
        <f>'r2'!J14</f>
        <v>1914</v>
      </c>
      <c r="D13" s="14">
        <f t="shared" si="0"/>
        <v>-1679</v>
      </c>
      <c r="E13" s="168">
        <f t="shared" si="1"/>
        <v>3593</v>
      </c>
      <c r="F13" s="15">
        <f>'r3'!J13</f>
        <v>1679</v>
      </c>
      <c r="G13" s="9"/>
    </row>
    <row r="14" spans="2:9" x14ac:dyDescent="0.25">
      <c r="B14" s="158" t="s">
        <v>4</v>
      </c>
      <c r="C14" s="57">
        <f>'r2'!J15</f>
        <v>1821</v>
      </c>
      <c r="D14" s="14">
        <f t="shared" si="0"/>
        <v>-1636</v>
      </c>
      <c r="E14" s="168">
        <f t="shared" si="1"/>
        <v>3457</v>
      </c>
      <c r="F14" s="15">
        <f>'r3'!J14</f>
        <v>1636</v>
      </c>
      <c r="G14" s="9"/>
    </row>
    <row r="15" spans="2:9" x14ac:dyDescent="0.25">
      <c r="B15" s="158" t="s">
        <v>5</v>
      </c>
      <c r="C15" s="57">
        <f>'r2'!J16</f>
        <v>2007</v>
      </c>
      <c r="D15" s="14">
        <f t="shared" si="0"/>
        <v>-2011</v>
      </c>
      <c r="E15" s="168">
        <f t="shared" si="1"/>
        <v>4018</v>
      </c>
      <c r="F15" s="15">
        <f>'r3'!J15</f>
        <v>2011</v>
      </c>
      <c r="G15" s="9"/>
    </row>
    <row r="16" spans="2:9" x14ac:dyDescent="0.25">
      <c r="B16" s="158" t="s">
        <v>6</v>
      </c>
      <c r="C16" s="57">
        <f>'r2'!J17</f>
        <v>2369</v>
      </c>
      <c r="D16" s="14">
        <f t="shared" si="0"/>
        <v>-2302</v>
      </c>
      <c r="E16" s="168">
        <f t="shared" si="1"/>
        <v>4671</v>
      </c>
      <c r="F16" s="15">
        <f>'r3'!J16</f>
        <v>2302</v>
      </c>
      <c r="G16" s="9"/>
    </row>
    <row r="17" spans="2:7" x14ac:dyDescent="0.25">
      <c r="B17" s="158" t="s">
        <v>93</v>
      </c>
      <c r="C17" s="57">
        <f>'r2'!J18</f>
        <v>2622</v>
      </c>
      <c r="D17" s="14">
        <f t="shared" si="0"/>
        <v>-2464</v>
      </c>
      <c r="E17" s="168">
        <f t="shared" si="1"/>
        <v>5086</v>
      </c>
      <c r="F17" s="15">
        <f>'r3'!J17</f>
        <v>2464</v>
      </c>
      <c r="G17" s="9"/>
    </row>
    <row r="18" spans="2:7" x14ac:dyDescent="0.25">
      <c r="B18" s="158" t="s">
        <v>8</v>
      </c>
      <c r="C18" s="57">
        <f>'r2'!J19</f>
        <v>3081</v>
      </c>
      <c r="D18" s="14">
        <f t="shared" si="0"/>
        <v>-3020</v>
      </c>
      <c r="E18" s="168">
        <f t="shared" si="1"/>
        <v>6101</v>
      </c>
      <c r="F18" s="15">
        <f>'r3'!J18</f>
        <v>3020</v>
      </c>
      <c r="G18" s="9"/>
    </row>
    <row r="19" spans="2:7" x14ac:dyDescent="0.25">
      <c r="B19" s="158" t="s">
        <v>9</v>
      </c>
      <c r="C19" s="57">
        <f>'r2'!J20</f>
        <v>3386</v>
      </c>
      <c r="D19" s="14">
        <f t="shared" si="0"/>
        <v>-3400</v>
      </c>
      <c r="E19" s="168">
        <f t="shared" si="1"/>
        <v>6786</v>
      </c>
      <c r="F19" s="15">
        <f>'r3'!J19</f>
        <v>3400</v>
      </c>
      <c r="G19" s="9"/>
    </row>
    <row r="20" spans="2:7" x14ac:dyDescent="0.25">
      <c r="B20" s="158" t="s">
        <v>10</v>
      </c>
      <c r="C20" s="57">
        <f>'r2'!J21</f>
        <v>3359</v>
      </c>
      <c r="D20" s="14">
        <f t="shared" si="0"/>
        <v>-3430</v>
      </c>
      <c r="E20" s="168">
        <f t="shared" si="1"/>
        <v>6789</v>
      </c>
      <c r="F20" s="15">
        <f>'r3'!J20</f>
        <v>3430</v>
      </c>
      <c r="G20" s="9"/>
    </row>
    <row r="21" spans="2:7" x14ac:dyDescent="0.25">
      <c r="B21" s="158" t="s">
        <v>11</v>
      </c>
      <c r="C21" s="57">
        <f>'r2'!J22</f>
        <v>2737</v>
      </c>
      <c r="D21" s="14">
        <f t="shared" si="0"/>
        <v>-2900</v>
      </c>
      <c r="E21" s="168">
        <f t="shared" si="1"/>
        <v>5637</v>
      </c>
      <c r="F21" s="15">
        <f>'r3'!J21</f>
        <v>2900</v>
      </c>
      <c r="G21" s="9"/>
    </row>
    <row r="22" spans="2:7" x14ac:dyDescent="0.25">
      <c r="B22" s="158" t="s">
        <v>13</v>
      </c>
      <c r="C22" s="57">
        <f>'r2'!J23</f>
        <v>2258</v>
      </c>
      <c r="D22" s="14">
        <f t="shared" si="0"/>
        <v>-2489</v>
      </c>
      <c r="E22" s="168">
        <f t="shared" si="1"/>
        <v>4747</v>
      </c>
      <c r="F22" s="15">
        <f>'r3'!J22</f>
        <v>2489</v>
      </c>
      <c r="G22" s="9"/>
    </row>
    <row r="23" spans="2:7" x14ac:dyDescent="0.25">
      <c r="B23" s="158" t="s">
        <v>14</v>
      </c>
      <c r="C23" s="57">
        <f>'r2'!J24</f>
        <v>1951</v>
      </c>
      <c r="D23" s="14">
        <f t="shared" si="0"/>
        <v>-2413</v>
      </c>
      <c r="E23" s="168">
        <f t="shared" si="1"/>
        <v>4364</v>
      </c>
      <c r="F23" s="15">
        <f>'r3'!J23</f>
        <v>2413</v>
      </c>
      <c r="G23" s="9"/>
    </row>
    <row r="24" spans="2:7" x14ac:dyDescent="0.25">
      <c r="B24" s="158" t="s">
        <v>15</v>
      </c>
      <c r="C24" s="57">
        <f>'r2'!J25</f>
        <v>2150</v>
      </c>
      <c r="D24" s="14">
        <f t="shared" si="0"/>
        <v>-2573</v>
      </c>
      <c r="E24" s="168">
        <f t="shared" si="1"/>
        <v>4723</v>
      </c>
      <c r="F24" s="15">
        <f>'r3'!J24</f>
        <v>2573</v>
      </c>
      <c r="G24" s="9"/>
    </row>
    <row r="25" spans="2:7" x14ac:dyDescent="0.25">
      <c r="B25" s="159" t="s">
        <v>16</v>
      </c>
      <c r="C25" s="57">
        <f>'r2'!J26</f>
        <v>1835</v>
      </c>
      <c r="D25" s="14">
        <f t="shared" si="0"/>
        <v>-2578</v>
      </c>
      <c r="E25" s="168">
        <f t="shared" si="1"/>
        <v>4413</v>
      </c>
      <c r="F25" s="15">
        <f>'r3'!J25</f>
        <v>2578</v>
      </c>
      <c r="G25" s="9"/>
    </row>
    <row r="26" spans="2:7" x14ac:dyDescent="0.25">
      <c r="B26" s="158" t="s">
        <v>17</v>
      </c>
      <c r="C26" s="57">
        <f>'r2'!J27</f>
        <v>1444</v>
      </c>
      <c r="D26" s="14">
        <f t="shared" si="0"/>
        <v>-2123</v>
      </c>
      <c r="E26" s="168">
        <f t="shared" si="1"/>
        <v>3567</v>
      </c>
      <c r="F26" s="15">
        <f>'r3'!J26</f>
        <v>2123</v>
      </c>
      <c r="G26" s="9"/>
    </row>
    <row r="27" spans="2:7" x14ac:dyDescent="0.25">
      <c r="B27" s="158" t="s">
        <v>18</v>
      </c>
      <c r="C27" s="57">
        <f>'r2'!J28</f>
        <v>770</v>
      </c>
      <c r="D27" s="14">
        <f t="shared" si="0"/>
        <v>-1357</v>
      </c>
      <c r="E27" s="168">
        <f t="shared" si="1"/>
        <v>2127</v>
      </c>
      <c r="F27" s="15">
        <f>'r3'!J27</f>
        <v>1357</v>
      </c>
      <c r="G27" s="9"/>
    </row>
    <row r="28" spans="2:7" x14ac:dyDescent="0.25">
      <c r="B28" s="160" t="s">
        <v>19</v>
      </c>
      <c r="C28" s="57">
        <f>'r2'!J29</f>
        <v>318</v>
      </c>
      <c r="D28" s="14">
        <f t="shared" si="0"/>
        <v>-824</v>
      </c>
      <c r="E28" s="168">
        <f t="shared" si="1"/>
        <v>1142</v>
      </c>
      <c r="F28" s="15">
        <f>'r3'!J28</f>
        <v>824</v>
      </c>
      <c r="G28" s="9"/>
    </row>
    <row r="29" spans="2:7" x14ac:dyDescent="0.25">
      <c r="B29" s="44" t="s">
        <v>24</v>
      </c>
      <c r="C29" s="58">
        <f>'r2'!J30</f>
        <v>39597</v>
      </c>
      <c r="D29" s="13">
        <f>'r3'!J29</f>
        <v>42436</v>
      </c>
      <c r="E29" s="169">
        <f t="shared" si="1"/>
        <v>82033</v>
      </c>
      <c r="F29" s="15">
        <f>'r3'!J29</f>
        <v>42436</v>
      </c>
      <c r="G29" s="9"/>
    </row>
    <row r="30" spans="2:7" x14ac:dyDescent="0.25">
      <c r="E30" s="9"/>
      <c r="F30" s="9"/>
    </row>
    <row r="31" spans="2:7" x14ac:dyDescent="0.25">
      <c r="E31" s="9"/>
      <c r="F31" s="9"/>
    </row>
  </sheetData>
  <sheetProtection selectLockedCells="1" selectUnlockedCells="1"/>
  <pageMargins left="0.31496062992125984" right="0.31496062992125984" top="0.74803149606299213" bottom="0.74803149606299213" header="0.31496062992125984" footer="0.31496062992125984"/>
  <pageSetup paperSize="9" scale="9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9"/>
  <sheetViews>
    <sheetView zoomScale="90" workbookViewId="0">
      <selection activeCell="M11" sqref="M11"/>
    </sheetView>
  </sheetViews>
  <sheetFormatPr defaultRowHeight="13.5" x14ac:dyDescent="0.25"/>
  <cols>
    <col min="1" max="1" width="2.5703125" style="10" customWidth="1"/>
    <col min="2" max="2" width="16.5703125" style="10" customWidth="1"/>
    <col min="3" max="3" width="11.140625" style="10" bestFit="1" customWidth="1"/>
    <col min="4" max="12" width="9.140625" style="10"/>
    <col min="13" max="13" width="10" style="10" customWidth="1"/>
    <col min="14" max="16384" width="9.140625" style="10"/>
  </cols>
  <sheetData>
    <row r="1" spans="1:18" s="6" customFormat="1" ht="12.75" x14ac:dyDescent="0.2"/>
    <row r="2" spans="1:18" s="87" customFormat="1" ht="17.25" x14ac:dyDescent="0.3">
      <c r="C2" s="88"/>
      <c r="D2" s="88"/>
      <c r="E2" s="88"/>
      <c r="F2" s="88"/>
      <c r="G2" s="88"/>
      <c r="H2" s="89"/>
      <c r="I2" s="89"/>
    </row>
    <row r="3" spans="1:18" s="87" customFormat="1" ht="17.25" x14ac:dyDescent="0.3">
      <c r="C3" s="88"/>
      <c r="D3" s="88"/>
      <c r="E3" s="88"/>
      <c r="F3" s="88"/>
      <c r="G3" s="88"/>
      <c r="H3" s="89"/>
      <c r="I3" s="89"/>
    </row>
    <row r="4" spans="1:18" s="87" customFormat="1" ht="17.25" x14ac:dyDescent="0.3">
      <c r="C4" s="88"/>
      <c r="D4" s="88"/>
      <c r="E4" s="88"/>
      <c r="F4" s="88"/>
      <c r="G4" s="88"/>
      <c r="H4" s="89"/>
      <c r="I4" s="89"/>
    </row>
    <row r="5" spans="1:18" s="23" customFormat="1" ht="18" x14ac:dyDescent="0.25">
      <c r="B5" s="41" t="s">
        <v>631</v>
      </c>
      <c r="J5" s="25"/>
      <c r="K5" s="25"/>
      <c r="L5" s="25"/>
      <c r="M5" s="25"/>
    </row>
    <row r="6" spans="1:18" s="25" customFormat="1" ht="18" x14ac:dyDescent="0.25">
      <c r="B6" s="41" t="s">
        <v>605</v>
      </c>
      <c r="R6" s="98"/>
    </row>
    <row r="7" spans="1:18" s="25" customFormat="1" ht="15.75" x14ac:dyDescent="0.25">
      <c r="B7" s="91"/>
      <c r="R7" s="90"/>
    </row>
    <row r="8" spans="1:18" x14ac:dyDescent="0.25">
      <c r="B8" s="24" t="s">
        <v>47</v>
      </c>
    </row>
    <row r="9" spans="1:18" x14ac:dyDescent="0.25">
      <c r="H9" s="91"/>
      <c r="I9" s="91"/>
    </row>
    <row r="10" spans="1:18" x14ac:dyDescent="0.25">
      <c r="C10" s="185" t="s">
        <v>100</v>
      </c>
      <c r="D10" s="185"/>
      <c r="H10" s="91"/>
      <c r="I10" s="91"/>
    </row>
    <row r="11" spans="1:18" x14ac:dyDescent="0.25">
      <c r="A11" s="6"/>
      <c r="B11" s="92" t="s">
        <v>48</v>
      </c>
      <c r="C11" s="93" t="s">
        <v>49</v>
      </c>
      <c r="D11" s="93" t="s">
        <v>50</v>
      </c>
    </row>
    <row r="12" spans="1:18" x14ac:dyDescent="0.25">
      <c r="B12" s="94">
        <v>1</v>
      </c>
      <c r="C12" s="95">
        <v>16546</v>
      </c>
      <c r="D12" s="37">
        <f>C12/$C$32</f>
        <v>0.41782828282828283</v>
      </c>
      <c r="F12" s="61"/>
    </row>
    <row r="13" spans="1:18" x14ac:dyDescent="0.25">
      <c r="B13" s="94">
        <v>2</v>
      </c>
      <c r="C13" s="95">
        <v>11365</v>
      </c>
      <c r="D13" s="37">
        <f t="shared" ref="D13:D32" si="0">C13/$C$32</f>
        <v>0.28699494949494947</v>
      </c>
      <c r="F13" s="61"/>
    </row>
    <row r="14" spans="1:18" x14ac:dyDescent="0.25">
      <c r="B14" s="94">
        <v>3</v>
      </c>
      <c r="C14" s="95">
        <v>5977</v>
      </c>
      <c r="D14" s="37">
        <f t="shared" si="0"/>
        <v>0.15093434343434342</v>
      </c>
      <c r="F14" s="61"/>
    </row>
    <row r="15" spans="1:18" x14ac:dyDescent="0.25">
      <c r="B15" s="94">
        <v>4</v>
      </c>
      <c r="C15" s="95">
        <v>4230</v>
      </c>
      <c r="D15" s="37">
        <f t="shared" si="0"/>
        <v>0.10681818181818181</v>
      </c>
      <c r="F15" s="61"/>
      <c r="O15" s="61"/>
    </row>
    <row r="16" spans="1:18" x14ac:dyDescent="0.25">
      <c r="B16" s="94">
        <v>5</v>
      </c>
      <c r="C16" s="95">
        <v>1060</v>
      </c>
      <c r="D16" s="37">
        <f t="shared" si="0"/>
        <v>2.6767676767676767E-2</v>
      </c>
      <c r="F16" s="61"/>
    </row>
    <row r="17" spans="2:6" x14ac:dyDescent="0.25">
      <c r="B17" s="94">
        <v>6</v>
      </c>
      <c r="C17" s="95">
        <v>320</v>
      </c>
      <c r="D17" s="37">
        <f t="shared" si="0"/>
        <v>8.0808080808080808E-3</v>
      </c>
      <c r="F17" s="61"/>
    </row>
    <row r="18" spans="2:6" x14ac:dyDescent="0.25">
      <c r="B18" s="94">
        <v>7</v>
      </c>
      <c r="C18" s="95">
        <v>61</v>
      </c>
      <c r="D18" s="37">
        <f t="shared" si="0"/>
        <v>1.5404040404040403E-3</v>
      </c>
      <c r="F18" s="61"/>
    </row>
    <row r="19" spans="2:6" ht="14.25" customHeight="1" x14ac:dyDescent="0.25">
      <c r="B19" s="94">
        <v>8</v>
      </c>
      <c r="C19" s="95">
        <v>27</v>
      </c>
      <c r="D19" s="37">
        <f t="shared" si="0"/>
        <v>6.8181818181818187E-4</v>
      </c>
      <c r="F19" s="61"/>
    </row>
    <row r="20" spans="2:6" ht="14.25" customHeight="1" x14ac:dyDescent="0.25">
      <c r="B20" s="94">
        <v>9</v>
      </c>
      <c r="C20" s="95">
        <v>8</v>
      </c>
      <c r="D20" s="37">
        <f t="shared" si="0"/>
        <v>2.0202020202020202E-4</v>
      </c>
      <c r="F20" s="61"/>
    </row>
    <row r="21" spans="2:6" ht="14.25" customHeight="1" x14ac:dyDescent="0.25">
      <c r="B21" s="94">
        <v>10</v>
      </c>
      <c r="C21" s="95">
        <v>4</v>
      </c>
      <c r="D21" s="37">
        <f t="shared" si="0"/>
        <v>1.0101010101010101E-4</v>
      </c>
      <c r="F21" s="61"/>
    </row>
    <row r="22" spans="2:6" ht="14.25" customHeight="1" x14ac:dyDescent="0.25">
      <c r="B22" s="94">
        <v>11</v>
      </c>
      <c r="C22" s="95">
        <v>1</v>
      </c>
      <c r="D22" s="37">
        <f t="shared" si="0"/>
        <v>2.5252525252525253E-5</v>
      </c>
      <c r="F22" s="61"/>
    </row>
    <row r="23" spans="2:6" x14ac:dyDescent="0.25">
      <c r="B23" s="94">
        <v>12</v>
      </c>
      <c r="C23" s="95">
        <v>1</v>
      </c>
      <c r="D23" s="37">
        <f t="shared" si="0"/>
        <v>2.5252525252525253E-5</v>
      </c>
      <c r="F23" s="61"/>
    </row>
    <row r="24" spans="2:6" x14ac:dyDescent="0.25">
      <c r="B24" s="94">
        <v>13</v>
      </c>
      <c r="C24" s="95">
        <v>0</v>
      </c>
      <c r="D24" s="37">
        <f t="shared" si="0"/>
        <v>0</v>
      </c>
      <c r="F24" s="61"/>
    </row>
    <row r="25" spans="2:6" x14ac:dyDescent="0.25">
      <c r="B25" s="94">
        <v>14</v>
      </c>
      <c r="C25" s="95">
        <v>0</v>
      </c>
      <c r="D25" s="37">
        <f t="shared" si="0"/>
        <v>0</v>
      </c>
      <c r="F25" s="61"/>
    </row>
    <row r="26" spans="2:6" x14ac:dyDescent="0.25">
      <c r="B26" s="94">
        <v>15</v>
      </c>
      <c r="C26" s="95">
        <v>0</v>
      </c>
      <c r="D26" s="37">
        <f t="shared" si="0"/>
        <v>0</v>
      </c>
      <c r="F26" s="61"/>
    </row>
    <row r="27" spans="2:6" x14ac:dyDescent="0.25">
      <c r="B27" s="94">
        <v>16</v>
      </c>
      <c r="C27" s="95">
        <v>0</v>
      </c>
      <c r="D27" s="37">
        <f t="shared" si="0"/>
        <v>0</v>
      </c>
      <c r="F27" s="61"/>
    </row>
    <row r="28" spans="2:6" x14ac:dyDescent="0.25">
      <c r="B28" s="94">
        <v>17</v>
      </c>
      <c r="C28" s="95">
        <v>0</v>
      </c>
      <c r="D28" s="37">
        <f t="shared" si="0"/>
        <v>0</v>
      </c>
      <c r="F28" s="61"/>
    </row>
    <row r="29" spans="2:6" x14ac:dyDescent="0.25">
      <c r="B29" s="94">
        <v>18</v>
      </c>
      <c r="C29" s="95">
        <v>0</v>
      </c>
      <c r="D29" s="37">
        <f t="shared" si="0"/>
        <v>0</v>
      </c>
      <c r="F29" s="61"/>
    </row>
    <row r="30" spans="2:6" x14ac:dyDescent="0.25">
      <c r="B30" s="94">
        <v>19</v>
      </c>
      <c r="C30" s="95">
        <v>0</v>
      </c>
      <c r="D30" s="37">
        <f t="shared" si="0"/>
        <v>0</v>
      </c>
      <c r="F30" s="61"/>
    </row>
    <row r="31" spans="2:6" x14ac:dyDescent="0.25">
      <c r="B31" s="94">
        <v>20</v>
      </c>
      <c r="C31" s="95">
        <v>0</v>
      </c>
      <c r="D31" s="37">
        <f t="shared" si="0"/>
        <v>0</v>
      </c>
      <c r="F31" s="61"/>
    </row>
    <row r="32" spans="2:6" s="6" customFormat="1" ht="12.75" x14ac:dyDescent="0.2">
      <c r="B32" s="38" t="s">
        <v>24</v>
      </c>
      <c r="C32" s="96">
        <f>SUM(C12:C31)</f>
        <v>39600</v>
      </c>
      <c r="D32" s="97">
        <f t="shared" si="0"/>
        <v>1</v>
      </c>
      <c r="F32" s="99"/>
    </row>
    <row r="37" spans="4:7" x14ac:dyDescent="0.25">
      <c r="G37" s="61"/>
    </row>
    <row r="39" spans="4:7" x14ac:dyDescent="0.25">
      <c r="D39" s="61"/>
    </row>
  </sheetData>
  <sheetProtection selectLockedCells="1" selectUnlockedCells="1"/>
  <mergeCells count="1">
    <mergeCell ref="C10:D10"/>
  </mergeCells>
  <phoneticPr fontId="2" type="noConversion"/>
  <pageMargins left="0.31496062992125984" right="0.31496062992125984" top="0.98425196850393704" bottom="0.98425196850393704" header="0.51181102362204722" footer="0.51181102362204722"/>
  <pageSetup paperSize="9" scale="95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zoomScale="90" workbookViewId="0">
      <selection activeCell="F8" sqref="F8"/>
    </sheetView>
  </sheetViews>
  <sheetFormatPr defaultRowHeight="13.5" x14ac:dyDescent="0.25"/>
  <cols>
    <col min="1" max="1" width="3.85546875" style="10" customWidth="1"/>
    <col min="2" max="2" width="39.5703125" style="10" customWidth="1"/>
    <col min="3" max="3" width="13.140625" style="10" customWidth="1"/>
    <col min="4" max="4" width="11.140625" style="10" bestFit="1" customWidth="1"/>
    <col min="5" max="5" width="12.5703125" style="10" customWidth="1"/>
    <col min="6" max="6" width="10.5703125" style="10" customWidth="1"/>
    <col min="7" max="7" width="11" style="10" customWidth="1"/>
    <col min="8" max="16384" width="9.140625" style="10"/>
  </cols>
  <sheetData>
    <row r="2" spans="2:9" s="87" customFormat="1" ht="17.25" x14ac:dyDescent="0.3">
      <c r="C2" s="88"/>
      <c r="D2" s="88"/>
      <c r="E2" s="88"/>
      <c r="F2" s="88"/>
      <c r="G2" s="88"/>
      <c r="H2" s="89"/>
      <c r="I2" s="89"/>
    </row>
    <row r="3" spans="2:9" s="87" customFormat="1" ht="17.25" x14ac:dyDescent="0.3">
      <c r="C3" s="88"/>
      <c r="D3" s="88"/>
      <c r="E3" s="88"/>
      <c r="F3" s="88"/>
      <c r="G3" s="88"/>
      <c r="H3" s="89"/>
      <c r="I3" s="89"/>
    </row>
    <row r="4" spans="2:9" s="25" customFormat="1" ht="18" x14ac:dyDescent="0.25">
      <c r="B4" s="21" t="s">
        <v>600</v>
      </c>
      <c r="C4" s="23"/>
      <c r="D4" s="22"/>
      <c r="E4" s="22"/>
      <c r="F4" s="22"/>
      <c r="G4" s="22"/>
    </row>
    <row r="6" spans="2:9" x14ac:dyDescent="0.25">
      <c r="B6" s="24" t="s">
        <v>47</v>
      </c>
    </row>
    <row r="8" spans="2:9" x14ac:dyDescent="0.25">
      <c r="B8" s="62" t="s">
        <v>51</v>
      </c>
      <c r="C8" s="62" t="s">
        <v>29</v>
      </c>
      <c r="D8" s="62" t="s">
        <v>30</v>
      </c>
      <c r="E8" s="62" t="s">
        <v>24</v>
      </c>
      <c r="F8" s="62" t="s">
        <v>632</v>
      </c>
      <c r="G8" s="91"/>
    </row>
    <row r="9" spans="2:9" x14ac:dyDescent="0.25">
      <c r="B9" s="86" t="s">
        <v>58</v>
      </c>
      <c r="C9" s="113">
        <v>9354</v>
      </c>
      <c r="D9" s="113">
        <v>10088</v>
      </c>
      <c r="E9" s="114">
        <f t="shared" ref="E9:E14" si="0">SUM(C9:D9)</f>
        <v>19442</v>
      </c>
      <c r="F9" s="165">
        <f t="shared" ref="F9:F14" si="1">E9/$E$14</f>
        <v>0.23672515189518928</v>
      </c>
      <c r="G9" s="25"/>
    </row>
    <row r="10" spans="2:9" x14ac:dyDescent="0.25">
      <c r="B10" s="86" t="s">
        <v>65</v>
      </c>
      <c r="C10" s="113">
        <v>8425</v>
      </c>
      <c r="D10" s="113">
        <v>9084</v>
      </c>
      <c r="E10" s="114">
        <f t="shared" si="0"/>
        <v>17509</v>
      </c>
      <c r="F10" s="165">
        <f t="shared" si="1"/>
        <v>0.21318900753692363</v>
      </c>
      <c r="G10" s="25"/>
    </row>
    <row r="11" spans="2:9" x14ac:dyDescent="0.25">
      <c r="B11" s="86" t="s">
        <v>60</v>
      </c>
      <c r="C11" s="113">
        <v>12275</v>
      </c>
      <c r="D11" s="113">
        <v>13225</v>
      </c>
      <c r="E11" s="114">
        <f t="shared" si="0"/>
        <v>25500</v>
      </c>
      <c r="F11" s="165">
        <f t="shared" si="1"/>
        <v>0.31048716044271818</v>
      </c>
      <c r="G11" s="91"/>
    </row>
    <row r="12" spans="2:9" x14ac:dyDescent="0.25">
      <c r="B12" s="86" t="s">
        <v>61</v>
      </c>
      <c r="C12" s="113">
        <v>1314</v>
      </c>
      <c r="D12" s="113">
        <v>1326</v>
      </c>
      <c r="E12" s="114">
        <f t="shared" si="0"/>
        <v>2640</v>
      </c>
      <c r="F12" s="165">
        <f t="shared" si="1"/>
        <v>3.2144553081128471E-2</v>
      </c>
      <c r="G12" s="25"/>
    </row>
    <row r="13" spans="2:9" x14ac:dyDescent="0.25">
      <c r="B13" s="86" t="s">
        <v>59</v>
      </c>
      <c r="C13" s="113">
        <v>8242</v>
      </c>
      <c r="D13" s="113">
        <v>8796</v>
      </c>
      <c r="E13" s="114">
        <f t="shared" si="0"/>
        <v>17038</v>
      </c>
      <c r="F13" s="165">
        <f t="shared" si="1"/>
        <v>0.20745412704404048</v>
      </c>
    </row>
    <row r="14" spans="2:9" x14ac:dyDescent="0.25">
      <c r="B14" s="115" t="s">
        <v>24</v>
      </c>
      <c r="C14" s="114">
        <f>SUM(C9:C13)</f>
        <v>39610</v>
      </c>
      <c r="D14" s="114">
        <f>SUM(D9:D13)</f>
        <v>42519</v>
      </c>
      <c r="E14" s="114">
        <f t="shared" si="0"/>
        <v>82129</v>
      </c>
      <c r="F14" s="166">
        <f t="shared" si="1"/>
        <v>1</v>
      </c>
    </row>
  </sheetData>
  <sheetProtection selectLockedCells="1" selectUnlockedCells="1"/>
  <phoneticPr fontId="2" type="noConversion"/>
  <pageMargins left="0.27559055118110237" right="0.23622047244094491" top="0.78740157480314965" bottom="0.98425196850393704" header="0.51181102362204722" footer="0.51181102362204722"/>
  <pageSetup paperSize="9" scale="9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43"/>
  <sheetViews>
    <sheetView zoomScale="90" workbookViewId="0">
      <selection activeCell="M36" sqref="L36:M36"/>
    </sheetView>
  </sheetViews>
  <sheetFormatPr defaultRowHeight="13.5" x14ac:dyDescent="0.25"/>
  <cols>
    <col min="1" max="1" width="3.7109375" style="10" customWidth="1"/>
    <col min="2" max="2" width="38.85546875" style="10" bestFit="1" customWidth="1"/>
    <col min="3" max="4" width="10.7109375" style="10" customWidth="1"/>
    <col min="5" max="5" width="14.140625" style="10" customWidth="1"/>
    <col min="6" max="7" width="10.85546875" style="10" customWidth="1"/>
    <col min="8" max="9" width="10.7109375" style="10" customWidth="1"/>
    <col min="10" max="16384" width="9.140625" style="10"/>
  </cols>
  <sheetData>
    <row r="2" spans="2:9" s="87" customFormat="1" ht="17.25" x14ac:dyDescent="0.3">
      <c r="C2" s="88"/>
      <c r="D2" s="88"/>
      <c r="E2" s="88"/>
      <c r="F2" s="88"/>
      <c r="G2" s="88"/>
      <c r="H2" s="89"/>
      <c r="I2" s="89"/>
    </row>
    <row r="3" spans="2:9" s="87" customFormat="1" ht="17.25" x14ac:dyDescent="0.3">
      <c r="C3" s="88"/>
      <c r="D3" s="88"/>
      <c r="E3" s="88"/>
      <c r="F3" s="88"/>
      <c r="G3" s="88"/>
      <c r="H3" s="89"/>
      <c r="I3" s="89"/>
    </row>
    <row r="4" spans="2:9" s="25" customFormat="1" ht="18" x14ac:dyDescent="0.25">
      <c r="B4" s="21" t="s">
        <v>601</v>
      </c>
      <c r="C4" s="23"/>
      <c r="D4" s="22"/>
      <c r="E4" s="22"/>
      <c r="F4" s="22"/>
      <c r="G4" s="22"/>
      <c r="H4" s="22"/>
      <c r="I4" s="22"/>
    </row>
    <row r="6" spans="2:9" x14ac:dyDescent="0.25">
      <c r="B6" s="24" t="s">
        <v>47</v>
      </c>
    </row>
    <row r="8" spans="2:9" x14ac:dyDescent="0.25">
      <c r="C8" s="186" t="s">
        <v>66</v>
      </c>
      <c r="D8" s="187"/>
      <c r="E8" s="187"/>
      <c r="F8" s="187"/>
      <c r="G8" s="188"/>
      <c r="H8" s="116"/>
      <c r="I8" s="116"/>
    </row>
    <row r="9" spans="2:9" ht="26.25" x14ac:dyDescent="0.25">
      <c r="B9" s="117" t="s">
        <v>64</v>
      </c>
      <c r="C9" s="118" t="s">
        <v>25</v>
      </c>
      <c r="D9" s="118" t="s">
        <v>26</v>
      </c>
      <c r="E9" s="118" t="s">
        <v>27</v>
      </c>
      <c r="F9" s="118" t="s">
        <v>28</v>
      </c>
      <c r="G9" s="119" t="s">
        <v>79</v>
      </c>
      <c r="H9" s="120"/>
      <c r="I9" s="120"/>
    </row>
    <row r="10" spans="2:9" x14ac:dyDescent="0.25">
      <c r="B10" s="86" t="s">
        <v>75</v>
      </c>
      <c r="C10" s="113">
        <v>4829</v>
      </c>
      <c r="D10" s="113">
        <v>3998</v>
      </c>
      <c r="E10" s="113">
        <v>259</v>
      </c>
      <c r="F10" s="113">
        <v>268</v>
      </c>
      <c r="G10" s="121">
        <f>SUM(C10:F10)</f>
        <v>9354</v>
      </c>
      <c r="H10" s="122"/>
      <c r="I10" s="122"/>
    </row>
    <row r="11" spans="2:9" x14ac:dyDescent="0.25">
      <c r="B11" s="86" t="s">
        <v>76</v>
      </c>
      <c r="C11" s="113">
        <v>4091</v>
      </c>
      <c r="D11" s="113">
        <v>3888</v>
      </c>
      <c r="E11" s="113">
        <v>221</v>
      </c>
      <c r="F11" s="113">
        <v>225</v>
      </c>
      <c r="G11" s="121">
        <f>SUM(C11:F11)</f>
        <v>8425</v>
      </c>
      <c r="H11" s="122"/>
      <c r="I11" s="122"/>
    </row>
    <row r="12" spans="2:9" x14ac:dyDescent="0.25">
      <c r="B12" s="86" t="s">
        <v>78</v>
      </c>
      <c r="C12" s="113">
        <v>6343</v>
      </c>
      <c r="D12" s="113">
        <v>5345</v>
      </c>
      <c r="E12" s="113">
        <v>319</v>
      </c>
      <c r="F12" s="113">
        <v>268</v>
      </c>
      <c r="G12" s="121">
        <f>SUM(C12:F12)</f>
        <v>12275</v>
      </c>
      <c r="H12" s="122"/>
      <c r="I12" s="122"/>
    </row>
    <row r="13" spans="2:9" x14ac:dyDescent="0.25">
      <c r="B13" s="86" t="s">
        <v>74</v>
      </c>
      <c r="C13" s="113">
        <v>694</v>
      </c>
      <c r="D13" s="113">
        <v>555</v>
      </c>
      <c r="E13" s="113">
        <v>35</v>
      </c>
      <c r="F13" s="113">
        <v>30</v>
      </c>
      <c r="G13" s="121">
        <f>SUM(C13:F13)</f>
        <v>1314</v>
      </c>
      <c r="H13" s="122"/>
      <c r="I13" s="122"/>
    </row>
    <row r="14" spans="2:9" x14ac:dyDescent="0.25">
      <c r="B14" s="86" t="s">
        <v>77</v>
      </c>
      <c r="C14" s="113">
        <v>3886</v>
      </c>
      <c r="D14" s="113">
        <v>3889</v>
      </c>
      <c r="E14" s="113">
        <v>223</v>
      </c>
      <c r="F14" s="113">
        <v>244</v>
      </c>
      <c r="G14" s="121">
        <f>SUM(C14:F14)</f>
        <v>8242</v>
      </c>
      <c r="H14" s="123"/>
      <c r="I14" s="123"/>
    </row>
    <row r="15" spans="2:9" x14ac:dyDescent="0.25">
      <c r="B15" s="124" t="s">
        <v>52</v>
      </c>
      <c r="C15" s="125">
        <f>SUM(C10:C14)</f>
        <v>19843</v>
      </c>
      <c r="D15" s="125">
        <f>SUM(D10:D14)</f>
        <v>17675</v>
      </c>
      <c r="E15" s="125">
        <f>SUM(E10:E14)</f>
        <v>1057</v>
      </c>
      <c r="F15" s="125">
        <f>SUM(F10:F14)</f>
        <v>1035</v>
      </c>
      <c r="G15" s="125">
        <f>SUM(G10:G14)</f>
        <v>39610</v>
      </c>
      <c r="H15" s="120"/>
      <c r="I15" s="120"/>
    </row>
    <row r="16" spans="2:9" x14ac:dyDescent="0.25">
      <c r="B16" s="126"/>
      <c r="C16" s="120"/>
      <c r="D16" s="120"/>
      <c r="E16" s="120"/>
      <c r="F16" s="120"/>
      <c r="G16" s="127"/>
      <c r="H16" s="120"/>
      <c r="I16" s="120"/>
    </row>
    <row r="17" spans="2:9" x14ac:dyDescent="0.25">
      <c r="B17" s="128"/>
      <c r="H17" s="129"/>
      <c r="I17" s="129"/>
    </row>
    <row r="35" spans="2:7" x14ac:dyDescent="0.25">
      <c r="C35" s="186" t="s">
        <v>67</v>
      </c>
      <c r="D35" s="187"/>
      <c r="E35" s="187"/>
      <c r="F35" s="187"/>
      <c r="G35" s="188"/>
    </row>
    <row r="36" spans="2:7" ht="39" x14ac:dyDescent="0.25">
      <c r="B36" s="117" t="s">
        <v>64</v>
      </c>
      <c r="C36" s="119" t="s">
        <v>20</v>
      </c>
      <c r="D36" s="119" t="s">
        <v>21</v>
      </c>
      <c r="E36" s="119" t="s">
        <v>22</v>
      </c>
      <c r="F36" s="119" t="s">
        <v>23</v>
      </c>
      <c r="G36" s="119" t="s">
        <v>80</v>
      </c>
    </row>
    <row r="37" spans="2:7" x14ac:dyDescent="0.25">
      <c r="B37" s="86" t="s">
        <v>75</v>
      </c>
      <c r="C37" s="113">
        <v>4251</v>
      </c>
      <c r="D37" s="113">
        <v>4174</v>
      </c>
      <c r="E37" s="113">
        <v>419</v>
      </c>
      <c r="F37" s="113">
        <v>1244</v>
      </c>
      <c r="G37" s="114">
        <f>SUM(C37:F37)</f>
        <v>10088</v>
      </c>
    </row>
    <row r="38" spans="2:7" x14ac:dyDescent="0.25">
      <c r="B38" s="86" t="s">
        <v>76</v>
      </c>
      <c r="C38" s="113">
        <v>3585</v>
      </c>
      <c r="D38" s="113">
        <v>3987</v>
      </c>
      <c r="E38" s="113">
        <v>334</v>
      </c>
      <c r="F38" s="113">
        <v>1178</v>
      </c>
      <c r="G38" s="114">
        <f>SUM(C38:F38)</f>
        <v>9084</v>
      </c>
    </row>
    <row r="39" spans="2:7" x14ac:dyDescent="0.25">
      <c r="B39" s="86" t="s">
        <v>78</v>
      </c>
      <c r="C39" s="113">
        <v>5645</v>
      </c>
      <c r="D39" s="113">
        <v>5533</v>
      </c>
      <c r="E39" s="113">
        <v>535</v>
      </c>
      <c r="F39" s="113">
        <v>1512</v>
      </c>
      <c r="G39" s="114">
        <f>SUM(C39:F39)</f>
        <v>13225</v>
      </c>
    </row>
    <row r="40" spans="2:7" x14ac:dyDescent="0.25">
      <c r="B40" s="86" t="s">
        <v>74</v>
      </c>
      <c r="C40" s="113">
        <v>600</v>
      </c>
      <c r="D40" s="113">
        <v>532</v>
      </c>
      <c r="E40" s="113">
        <v>54</v>
      </c>
      <c r="F40" s="113">
        <v>140</v>
      </c>
      <c r="G40" s="114">
        <f>SUM(C40:F40)</f>
        <v>1326</v>
      </c>
    </row>
    <row r="41" spans="2:7" x14ac:dyDescent="0.25">
      <c r="B41" s="86" t="s">
        <v>77</v>
      </c>
      <c r="C41" s="113">
        <v>3343</v>
      </c>
      <c r="D41" s="113">
        <v>4037</v>
      </c>
      <c r="E41" s="113">
        <v>347</v>
      </c>
      <c r="F41" s="113">
        <v>1069</v>
      </c>
      <c r="G41" s="114">
        <f>SUM(C41:F41)</f>
        <v>8796</v>
      </c>
    </row>
    <row r="42" spans="2:7" x14ac:dyDescent="0.25">
      <c r="B42" s="124" t="s">
        <v>52</v>
      </c>
      <c r="C42" s="130">
        <f>SUM(C37:C41)</f>
        <v>17424</v>
      </c>
      <c r="D42" s="130">
        <f>SUM(D37:D41)</f>
        <v>18263</v>
      </c>
      <c r="E42" s="130">
        <f>SUM(E37:E41)</f>
        <v>1689</v>
      </c>
      <c r="F42" s="130">
        <f>SUM(F37:F41)</f>
        <v>5143</v>
      </c>
      <c r="G42" s="130">
        <f>SUM(G37:G41)</f>
        <v>42519</v>
      </c>
    </row>
    <row r="43" spans="2:7" x14ac:dyDescent="0.25">
      <c r="B43" s="128"/>
    </row>
  </sheetData>
  <sheetProtection selectLockedCells="1" selectUnlockedCells="1"/>
  <mergeCells count="2">
    <mergeCell ref="C8:G8"/>
    <mergeCell ref="C35:G35"/>
  </mergeCells>
  <phoneticPr fontId="2" type="noConversion"/>
  <pageMargins left="0.35433070866141736" right="0.35433070866141736" top="0.39370078740157483" bottom="0.39370078740157483" header="0.51181102362204722" footer="0.51181102362204722"/>
  <pageSetup paperSize="9" scale="9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51"/>
  <sheetViews>
    <sheetView zoomScale="90" workbookViewId="0">
      <selection activeCell="M11" sqref="M11"/>
    </sheetView>
  </sheetViews>
  <sheetFormatPr defaultRowHeight="13.5" x14ac:dyDescent="0.25"/>
  <cols>
    <col min="1" max="1" width="3.7109375" style="10" customWidth="1"/>
    <col min="2" max="7" width="16.28515625" style="10" customWidth="1"/>
    <col min="8" max="8" width="10.42578125" style="10" customWidth="1"/>
    <col min="9" max="9" width="15.28515625" style="10" customWidth="1"/>
    <col min="10" max="10" width="11" style="10" customWidth="1"/>
    <col min="11" max="16384" width="9.140625" style="10"/>
  </cols>
  <sheetData>
    <row r="2" spans="2:9" s="87" customFormat="1" ht="17.25" x14ac:dyDescent="0.3">
      <c r="C2" s="88"/>
      <c r="D2" s="88"/>
      <c r="E2" s="88"/>
      <c r="F2" s="88"/>
      <c r="G2" s="88"/>
      <c r="H2" s="89"/>
      <c r="I2" s="89"/>
    </row>
    <row r="3" spans="2:9" s="87" customFormat="1" ht="17.25" x14ac:dyDescent="0.3">
      <c r="C3" s="88"/>
      <c r="D3" s="88"/>
      <c r="E3" s="88"/>
      <c r="F3" s="88"/>
      <c r="G3" s="88"/>
      <c r="H3" s="89"/>
      <c r="I3" s="89"/>
    </row>
    <row r="4" spans="2:9" s="25" customFormat="1" ht="18" x14ac:dyDescent="0.25">
      <c r="B4" s="21" t="s">
        <v>614</v>
      </c>
      <c r="C4" s="23"/>
      <c r="D4" s="22"/>
      <c r="E4" s="22"/>
      <c r="F4" s="22"/>
      <c r="G4" s="22"/>
    </row>
    <row r="6" spans="2:9" x14ac:dyDescent="0.25">
      <c r="B6" s="24" t="s">
        <v>47</v>
      </c>
    </row>
    <row r="8" spans="2:9" ht="39" x14ac:dyDescent="0.25">
      <c r="B8" s="117" t="s">
        <v>0</v>
      </c>
      <c r="C8" s="117" t="s">
        <v>75</v>
      </c>
      <c r="D8" s="117" t="s">
        <v>76</v>
      </c>
      <c r="E8" s="117" t="s">
        <v>60</v>
      </c>
      <c r="F8" s="117" t="s">
        <v>74</v>
      </c>
      <c r="G8" s="117" t="s">
        <v>77</v>
      </c>
      <c r="H8" s="117" t="s">
        <v>24</v>
      </c>
    </row>
    <row r="9" spans="2:9" x14ac:dyDescent="0.25">
      <c r="B9" s="131" t="s">
        <v>1</v>
      </c>
      <c r="C9" s="30">
        <v>807</v>
      </c>
      <c r="D9" s="30">
        <v>708</v>
      </c>
      <c r="E9" s="30">
        <v>1080</v>
      </c>
      <c r="F9" s="30">
        <v>136</v>
      </c>
      <c r="G9" s="30">
        <v>612</v>
      </c>
      <c r="H9" s="132">
        <f>SUM(C9:G9)</f>
        <v>3343</v>
      </c>
    </row>
    <row r="10" spans="2:9" x14ac:dyDescent="0.25">
      <c r="B10" s="131" t="s">
        <v>12</v>
      </c>
      <c r="C10" s="30">
        <v>812</v>
      </c>
      <c r="D10" s="30">
        <v>783</v>
      </c>
      <c r="E10" s="30">
        <v>1146</v>
      </c>
      <c r="F10" s="30">
        <v>133</v>
      </c>
      <c r="G10" s="30">
        <v>760</v>
      </c>
      <c r="H10" s="132">
        <f t="shared" ref="H10:H27" si="0">SUM(C10:G10)</f>
        <v>3634</v>
      </c>
    </row>
    <row r="11" spans="2:9" x14ac:dyDescent="0.25">
      <c r="B11" s="131" t="s">
        <v>2</v>
      </c>
      <c r="C11" s="30">
        <v>936</v>
      </c>
      <c r="D11" s="30">
        <v>797</v>
      </c>
      <c r="E11" s="30">
        <v>1195</v>
      </c>
      <c r="F11" s="30">
        <v>117</v>
      </c>
      <c r="G11" s="30">
        <v>809</v>
      </c>
      <c r="H11" s="132">
        <f t="shared" si="0"/>
        <v>3854</v>
      </c>
    </row>
    <row r="12" spans="2:9" x14ac:dyDescent="0.25">
      <c r="B12" s="131" t="s">
        <v>3</v>
      </c>
      <c r="C12" s="30">
        <v>847</v>
      </c>
      <c r="D12" s="30">
        <v>721</v>
      </c>
      <c r="E12" s="30">
        <v>1070</v>
      </c>
      <c r="F12" s="30">
        <v>111</v>
      </c>
      <c r="G12" s="30">
        <v>847</v>
      </c>
      <c r="H12" s="132">
        <f t="shared" si="0"/>
        <v>3596</v>
      </c>
    </row>
    <row r="13" spans="2:9" x14ac:dyDescent="0.25">
      <c r="B13" s="131" t="s">
        <v>4</v>
      </c>
      <c r="C13" s="30">
        <v>796</v>
      </c>
      <c r="D13" s="30">
        <v>704</v>
      </c>
      <c r="E13" s="30">
        <v>1111</v>
      </c>
      <c r="F13" s="30">
        <v>104</v>
      </c>
      <c r="G13" s="30">
        <v>751</v>
      </c>
      <c r="H13" s="132">
        <f t="shared" si="0"/>
        <v>3466</v>
      </c>
    </row>
    <row r="14" spans="2:9" x14ac:dyDescent="0.25">
      <c r="B14" s="131" t="s">
        <v>5</v>
      </c>
      <c r="C14" s="30">
        <v>1013</v>
      </c>
      <c r="D14" s="30">
        <v>764</v>
      </c>
      <c r="E14" s="30">
        <v>1321</v>
      </c>
      <c r="F14" s="30">
        <v>156</v>
      </c>
      <c r="G14" s="30">
        <v>800</v>
      </c>
      <c r="H14" s="132">
        <f t="shared" si="0"/>
        <v>4054</v>
      </c>
    </row>
    <row r="15" spans="2:9" x14ac:dyDescent="0.25">
      <c r="B15" s="131" t="s">
        <v>6</v>
      </c>
      <c r="C15" s="30">
        <v>1129</v>
      </c>
      <c r="D15" s="30">
        <v>1037</v>
      </c>
      <c r="E15" s="30">
        <v>1549</v>
      </c>
      <c r="F15" s="30">
        <v>193</v>
      </c>
      <c r="G15" s="30">
        <v>783</v>
      </c>
      <c r="H15" s="132">
        <f t="shared" si="0"/>
        <v>4691</v>
      </c>
    </row>
    <row r="16" spans="2:9" x14ac:dyDescent="0.25">
      <c r="B16" s="131" t="s">
        <v>7</v>
      </c>
      <c r="C16" s="30">
        <v>1234</v>
      </c>
      <c r="D16" s="30">
        <v>1104</v>
      </c>
      <c r="E16" s="30">
        <v>1616</v>
      </c>
      <c r="F16" s="30">
        <v>205</v>
      </c>
      <c r="G16" s="30">
        <v>937</v>
      </c>
      <c r="H16" s="132">
        <f t="shared" si="0"/>
        <v>5096</v>
      </c>
    </row>
    <row r="17" spans="2:8" x14ac:dyDescent="0.25">
      <c r="B17" s="131" t="s">
        <v>8</v>
      </c>
      <c r="C17" s="30">
        <v>1478</v>
      </c>
      <c r="D17" s="30">
        <v>1317</v>
      </c>
      <c r="E17" s="30">
        <v>1895</v>
      </c>
      <c r="F17" s="30">
        <v>263</v>
      </c>
      <c r="G17" s="30">
        <v>1153</v>
      </c>
      <c r="H17" s="132">
        <f t="shared" si="0"/>
        <v>6106</v>
      </c>
    </row>
    <row r="18" spans="2:8" x14ac:dyDescent="0.25">
      <c r="B18" s="131" t="s">
        <v>9</v>
      </c>
      <c r="C18" s="30">
        <v>1592</v>
      </c>
      <c r="D18" s="30">
        <v>1449</v>
      </c>
      <c r="E18" s="30">
        <v>2225</v>
      </c>
      <c r="F18" s="30">
        <v>218</v>
      </c>
      <c r="G18" s="30">
        <v>1292</v>
      </c>
      <c r="H18" s="132">
        <f t="shared" si="0"/>
        <v>6776</v>
      </c>
    </row>
    <row r="19" spans="2:8" x14ac:dyDescent="0.25">
      <c r="B19" s="131" t="s">
        <v>10</v>
      </c>
      <c r="C19" s="30">
        <v>1638</v>
      </c>
      <c r="D19" s="30">
        <v>1424</v>
      </c>
      <c r="E19" s="30">
        <v>2147</v>
      </c>
      <c r="F19" s="30">
        <v>224</v>
      </c>
      <c r="G19" s="30">
        <v>1365</v>
      </c>
      <c r="H19" s="132">
        <f t="shared" si="0"/>
        <v>6798</v>
      </c>
    </row>
    <row r="20" spans="2:8" x14ac:dyDescent="0.25">
      <c r="B20" s="131" t="s">
        <v>11</v>
      </c>
      <c r="C20" s="30">
        <v>1337</v>
      </c>
      <c r="D20" s="30">
        <v>1156</v>
      </c>
      <c r="E20" s="30">
        <v>1782</v>
      </c>
      <c r="F20" s="30">
        <v>178</v>
      </c>
      <c r="G20" s="30">
        <v>1178</v>
      </c>
      <c r="H20" s="132">
        <f t="shared" si="0"/>
        <v>5631</v>
      </c>
    </row>
    <row r="21" spans="2:8" x14ac:dyDescent="0.25">
      <c r="B21" s="131" t="s">
        <v>13</v>
      </c>
      <c r="C21" s="30">
        <v>1103</v>
      </c>
      <c r="D21" s="30">
        <v>957</v>
      </c>
      <c r="E21" s="30">
        <v>1430</v>
      </c>
      <c r="F21" s="30">
        <v>124</v>
      </c>
      <c r="G21" s="30">
        <v>1134</v>
      </c>
      <c r="H21" s="132">
        <f t="shared" si="0"/>
        <v>4748</v>
      </c>
    </row>
    <row r="22" spans="2:8" x14ac:dyDescent="0.25">
      <c r="B22" s="131" t="s">
        <v>14</v>
      </c>
      <c r="C22" s="30">
        <v>955</v>
      </c>
      <c r="D22" s="30">
        <v>911</v>
      </c>
      <c r="E22" s="30">
        <v>1201</v>
      </c>
      <c r="F22" s="30">
        <v>97</v>
      </c>
      <c r="G22" s="30">
        <v>1199</v>
      </c>
      <c r="H22" s="132">
        <f t="shared" si="0"/>
        <v>4363</v>
      </c>
    </row>
    <row r="23" spans="2:8" x14ac:dyDescent="0.25">
      <c r="B23" s="131" t="s">
        <v>15</v>
      </c>
      <c r="C23" s="30">
        <v>1036</v>
      </c>
      <c r="D23" s="30">
        <v>1007</v>
      </c>
      <c r="E23" s="30">
        <v>1405</v>
      </c>
      <c r="F23" s="30">
        <v>109</v>
      </c>
      <c r="G23" s="30">
        <v>1165</v>
      </c>
      <c r="H23" s="132">
        <f t="shared" si="0"/>
        <v>4722</v>
      </c>
    </row>
    <row r="24" spans="2:8" x14ac:dyDescent="0.25">
      <c r="B24" s="131" t="s">
        <v>16</v>
      </c>
      <c r="C24" s="30">
        <v>1039</v>
      </c>
      <c r="D24" s="30">
        <v>1004</v>
      </c>
      <c r="E24" s="30">
        <v>1291</v>
      </c>
      <c r="F24" s="30">
        <v>93</v>
      </c>
      <c r="G24" s="30">
        <v>986</v>
      </c>
      <c r="H24" s="132">
        <f t="shared" si="0"/>
        <v>4413</v>
      </c>
    </row>
    <row r="25" spans="2:8" x14ac:dyDescent="0.25">
      <c r="B25" s="131" t="s">
        <v>17</v>
      </c>
      <c r="C25" s="30">
        <v>855</v>
      </c>
      <c r="D25" s="30">
        <v>880</v>
      </c>
      <c r="E25" s="30">
        <v>1019</v>
      </c>
      <c r="F25" s="30">
        <v>92</v>
      </c>
      <c r="G25" s="30">
        <v>722</v>
      </c>
      <c r="H25" s="132">
        <f t="shared" si="0"/>
        <v>3568</v>
      </c>
    </row>
    <row r="26" spans="2:8" x14ac:dyDescent="0.25">
      <c r="B26" s="131" t="s">
        <v>18</v>
      </c>
      <c r="C26" s="30">
        <v>519</v>
      </c>
      <c r="D26" s="30">
        <v>508</v>
      </c>
      <c r="E26" s="30">
        <v>663</v>
      </c>
      <c r="F26" s="30">
        <v>60</v>
      </c>
      <c r="G26" s="30">
        <v>377</v>
      </c>
      <c r="H26" s="132">
        <f t="shared" si="0"/>
        <v>2127</v>
      </c>
    </row>
    <row r="27" spans="2:8" x14ac:dyDescent="0.25">
      <c r="B27" s="131" t="s">
        <v>19</v>
      </c>
      <c r="C27" s="30">
        <v>316</v>
      </c>
      <c r="D27" s="30">
        <v>278</v>
      </c>
      <c r="E27" s="30">
        <v>354</v>
      </c>
      <c r="F27" s="30">
        <v>27</v>
      </c>
      <c r="G27" s="30">
        <v>168</v>
      </c>
      <c r="H27" s="132">
        <f t="shared" si="0"/>
        <v>1143</v>
      </c>
    </row>
    <row r="28" spans="2:8" x14ac:dyDescent="0.25">
      <c r="B28" s="115" t="s">
        <v>24</v>
      </c>
      <c r="C28" s="114">
        <f>SUM(C9:C27)</f>
        <v>19442</v>
      </c>
      <c r="D28" s="114">
        <f>SUM(D9:D27)</f>
        <v>17509</v>
      </c>
      <c r="E28" s="114">
        <f>SUM(E9:E27)</f>
        <v>25500</v>
      </c>
      <c r="F28" s="114">
        <f>SUM(F9:F27)</f>
        <v>2640</v>
      </c>
      <c r="G28" s="114">
        <f>SUM(G9:G27)</f>
        <v>17038</v>
      </c>
      <c r="H28" s="132">
        <f>SUM(C28:G28)</f>
        <v>82129</v>
      </c>
    </row>
    <row r="31" spans="2:8" s="12" customFormat="1" ht="39" x14ac:dyDescent="0.25">
      <c r="B31" s="17" t="s">
        <v>0</v>
      </c>
      <c r="C31" s="17" t="s">
        <v>75</v>
      </c>
      <c r="D31" s="17" t="s">
        <v>76</v>
      </c>
      <c r="E31" s="17" t="s">
        <v>60</v>
      </c>
      <c r="F31" s="17" t="s">
        <v>74</v>
      </c>
      <c r="G31" s="17" t="s">
        <v>77</v>
      </c>
      <c r="H31" s="17" t="s">
        <v>24</v>
      </c>
    </row>
    <row r="32" spans="2:8" s="12" customFormat="1" x14ac:dyDescent="0.25">
      <c r="B32" s="18" t="s">
        <v>1</v>
      </c>
      <c r="C32" s="19">
        <f t="shared" ref="C32:H41" si="1">C9/C$28</f>
        <v>4.1508075300894967E-2</v>
      </c>
      <c r="D32" s="19">
        <f t="shared" si="1"/>
        <v>4.0436347021531781E-2</v>
      </c>
      <c r="E32" s="19">
        <f t="shared" si="1"/>
        <v>4.2352941176470586E-2</v>
      </c>
      <c r="F32" s="19">
        <f t="shared" si="1"/>
        <v>5.1515151515151514E-2</v>
      </c>
      <c r="G32" s="19">
        <f t="shared" si="1"/>
        <v>3.5919708886019489E-2</v>
      </c>
      <c r="H32" s="19">
        <f t="shared" si="1"/>
        <v>4.0704257935686543E-2</v>
      </c>
    </row>
    <row r="33" spans="2:8" s="12" customFormat="1" x14ac:dyDescent="0.25">
      <c r="B33" s="18" t="s">
        <v>12</v>
      </c>
      <c r="C33" s="19">
        <f t="shared" si="1"/>
        <v>4.176525048863286E-2</v>
      </c>
      <c r="D33" s="19">
        <f t="shared" si="1"/>
        <v>4.4719858358558455E-2</v>
      </c>
      <c r="E33" s="19">
        <f t="shared" si="1"/>
        <v>4.4941176470588234E-2</v>
      </c>
      <c r="F33" s="19">
        <f t="shared" si="1"/>
        <v>5.0378787878787877E-2</v>
      </c>
      <c r="G33" s="19">
        <f t="shared" si="1"/>
        <v>4.4606174433618972E-2</v>
      </c>
      <c r="H33" s="19">
        <f t="shared" si="1"/>
        <v>4.4247464354856388E-2</v>
      </c>
    </row>
    <row r="34" spans="2:8" s="12" customFormat="1" x14ac:dyDescent="0.25">
      <c r="B34" s="18" t="s">
        <v>2</v>
      </c>
      <c r="C34" s="19">
        <f t="shared" si="1"/>
        <v>4.8143195144532455E-2</v>
      </c>
      <c r="D34" s="19">
        <f t="shared" si="1"/>
        <v>4.5519447141470104E-2</v>
      </c>
      <c r="E34" s="19">
        <f t="shared" si="1"/>
        <v>4.6862745098039213E-2</v>
      </c>
      <c r="F34" s="19">
        <f t="shared" si="1"/>
        <v>4.4318181818181819E-2</v>
      </c>
      <c r="G34" s="19">
        <f t="shared" si="1"/>
        <v>4.748209883789177E-2</v>
      </c>
      <c r="H34" s="19">
        <f t="shared" si="1"/>
        <v>4.692617711161709E-2</v>
      </c>
    </row>
    <row r="35" spans="2:8" s="12" customFormat="1" x14ac:dyDescent="0.25">
      <c r="B35" s="18" t="s">
        <v>3</v>
      </c>
      <c r="C35" s="19">
        <f t="shared" si="1"/>
        <v>4.3565476802798063E-2</v>
      </c>
      <c r="D35" s="19">
        <f t="shared" si="1"/>
        <v>4.1178822319949737E-2</v>
      </c>
      <c r="E35" s="19">
        <f t="shared" si="1"/>
        <v>4.1960784313725491E-2</v>
      </c>
      <c r="F35" s="19">
        <f t="shared" si="1"/>
        <v>4.2045454545454546E-2</v>
      </c>
      <c r="G35" s="19">
        <f t="shared" si="1"/>
        <v>4.9712407559572722E-2</v>
      </c>
      <c r="H35" s="19">
        <f t="shared" si="1"/>
        <v>4.3784777605961354E-2</v>
      </c>
    </row>
    <row r="36" spans="2:8" s="12" customFormat="1" x14ac:dyDescent="0.25">
      <c r="B36" s="18" t="s">
        <v>4</v>
      </c>
      <c r="C36" s="19">
        <f t="shared" si="1"/>
        <v>4.0942289887871616E-2</v>
      </c>
      <c r="D36" s="19">
        <f t="shared" si="1"/>
        <v>4.0207893083557031E-2</v>
      </c>
      <c r="E36" s="19">
        <f t="shared" si="1"/>
        <v>4.3568627450980391E-2</v>
      </c>
      <c r="F36" s="19">
        <f t="shared" si="1"/>
        <v>3.9393939393939391E-2</v>
      </c>
      <c r="G36" s="19">
        <f t="shared" si="1"/>
        <v>4.4077943420589273E-2</v>
      </c>
      <c r="H36" s="19">
        <f t="shared" si="1"/>
        <v>4.2201901886057297E-2</v>
      </c>
    </row>
    <row r="37" spans="2:8" s="12" customFormat="1" x14ac:dyDescent="0.25">
      <c r="B37" s="18" t="s">
        <v>5</v>
      </c>
      <c r="C37" s="19">
        <f t="shared" si="1"/>
        <v>5.2103693035695918E-2</v>
      </c>
      <c r="D37" s="19">
        <f t="shared" si="1"/>
        <v>4.3634702153178363E-2</v>
      </c>
      <c r="E37" s="19">
        <f t="shared" si="1"/>
        <v>5.1803921568627453E-2</v>
      </c>
      <c r="F37" s="19">
        <f t="shared" si="1"/>
        <v>5.909090909090909E-2</v>
      </c>
      <c r="G37" s="19">
        <f t="shared" si="1"/>
        <v>4.6953867824862071E-2</v>
      </c>
      <c r="H37" s="19">
        <f t="shared" si="1"/>
        <v>4.9361370526854097E-2</v>
      </c>
    </row>
    <row r="38" spans="2:8" s="12" customFormat="1" x14ac:dyDescent="0.25">
      <c r="B38" s="18" t="s">
        <v>6</v>
      </c>
      <c r="C38" s="19">
        <f t="shared" si="1"/>
        <v>5.8070157391214898E-2</v>
      </c>
      <c r="D38" s="19">
        <f t="shared" si="1"/>
        <v>5.9226683419955455E-2</v>
      </c>
      <c r="E38" s="19">
        <f t="shared" si="1"/>
        <v>6.0745098039215684E-2</v>
      </c>
      <c r="F38" s="19">
        <f t="shared" si="1"/>
        <v>7.3106060606060605E-2</v>
      </c>
      <c r="G38" s="19">
        <f t="shared" si="1"/>
        <v>4.5956098133583756E-2</v>
      </c>
      <c r="H38" s="19">
        <f t="shared" si="1"/>
        <v>5.7117461554383957E-2</v>
      </c>
    </row>
    <row r="39" spans="2:8" s="12" customFormat="1" x14ac:dyDescent="0.25">
      <c r="B39" s="18" t="s">
        <v>7</v>
      </c>
      <c r="C39" s="19">
        <f t="shared" si="1"/>
        <v>6.347083633371052E-2</v>
      </c>
      <c r="D39" s="19">
        <f t="shared" si="1"/>
        <v>6.3053286881032608E-2</v>
      </c>
      <c r="E39" s="19">
        <f t="shared" si="1"/>
        <v>6.3372549019607843E-2</v>
      </c>
      <c r="F39" s="19">
        <f t="shared" si="1"/>
        <v>7.7651515151515152E-2</v>
      </c>
      <c r="G39" s="19">
        <f t="shared" si="1"/>
        <v>5.4994717689869702E-2</v>
      </c>
      <c r="H39" s="19">
        <f t="shared" si="1"/>
        <v>6.2048728220238894E-2</v>
      </c>
    </row>
    <row r="40" spans="2:8" s="12" customFormat="1" x14ac:dyDescent="0.25">
      <c r="B40" s="18" t="s">
        <v>8</v>
      </c>
      <c r="C40" s="19">
        <f t="shared" si="1"/>
        <v>7.602098549531941E-2</v>
      </c>
      <c r="D40" s="19">
        <f t="shared" si="1"/>
        <v>7.521845907818836E-2</v>
      </c>
      <c r="E40" s="19">
        <f t="shared" si="1"/>
        <v>7.4313725490196075E-2</v>
      </c>
      <c r="F40" s="19">
        <f t="shared" si="1"/>
        <v>9.9621212121212124E-2</v>
      </c>
      <c r="G40" s="19">
        <f t="shared" si="1"/>
        <v>6.7672262002582459E-2</v>
      </c>
      <c r="H40" s="19">
        <f t="shared" si="1"/>
        <v>7.4346454967185768E-2</v>
      </c>
    </row>
    <row r="41" spans="2:8" s="12" customFormat="1" x14ac:dyDescent="0.25">
      <c r="B41" s="18" t="s">
        <v>9</v>
      </c>
      <c r="C41" s="19">
        <f t="shared" si="1"/>
        <v>8.1884579775743233E-2</v>
      </c>
      <c r="D41" s="19">
        <f t="shared" si="1"/>
        <v>8.2757439031355309E-2</v>
      </c>
      <c r="E41" s="19">
        <f t="shared" si="1"/>
        <v>8.7254901960784309E-2</v>
      </c>
      <c r="F41" s="19">
        <f t="shared" si="1"/>
        <v>8.257575757575758E-2</v>
      </c>
      <c r="G41" s="19">
        <f t="shared" si="1"/>
        <v>7.583049653715225E-2</v>
      </c>
      <c r="H41" s="19">
        <f t="shared" si="1"/>
        <v>8.2504352908229731E-2</v>
      </c>
    </row>
    <row r="42" spans="2:8" s="12" customFormat="1" x14ac:dyDescent="0.25">
      <c r="B42" s="18" t="s">
        <v>10</v>
      </c>
      <c r="C42" s="19">
        <f t="shared" ref="C42:H49" si="2">C19/C$28</f>
        <v>8.4250591502931793E-2</v>
      </c>
      <c r="D42" s="19">
        <f t="shared" si="2"/>
        <v>8.1329601919013075E-2</v>
      </c>
      <c r="E42" s="19">
        <f t="shared" si="2"/>
        <v>8.4196078431372542E-2</v>
      </c>
      <c r="F42" s="19">
        <f t="shared" si="2"/>
        <v>8.4848484848484854E-2</v>
      </c>
      <c r="G42" s="19">
        <f t="shared" si="2"/>
        <v>8.0115036976170909E-2</v>
      </c>
      <c r="H42" s="19">
        <f t="shared" si="2"/>
        <v>8.2772224183905813E-2</v>
      </c>
    </row>
    <row r="43" spans="2:8" s="12" customFormat="1" x14ac:dyDescent="0.25">
      <c r="B43" s="18" t="s">
        <v>11</v>
      </c>
      <c r="C43" s="19">
        <f t="shared" si="2"/>
        <v>6.8768645201110992E-2</v>
      </c>
      <c r="D43" s="19">
        <f t="shared" si="2"/>
        <v>6.6023188074704434E-2</v>
      </c>
      <c r="E43" s="19">
        <f t="shared" si="2"/>
        <v>6.9882352941176465E-2</v>
      </c>
      <c r="F43" s="19">
        <f t="shared" si="2"/>
        <v>6.7424242424242428E-2</v>
      </c>
      <c r="G43" s="19">
        <f t="shared" si="2"/>
        <v>6.9139570372109396E-2</v>
      </c>
      <c r="H43" s="19">
        <f t="shared" si="2"/>
        <v>6.8562870605997875E-2</v>
      </c>
    </row>
    <row r="44" spans="2:8" s="12" customFormat="1" x14ac:dyDescent="0.25">
      <c r="B44" s="18" t="s">
        <v>13</v>
      </c>
      <c r="C44" s="19">
        <f t="shared" si="2"/>
        <v>5.6732846414977882E-2</v>
      </c>
      <c r="D44" s="19">
        <f t="shared" si="2"/>
        <v>5.4657604660460338E-2</v>
      </c>
      <c r="E44" s="19">
        <f t="shared" si="2"/>
        <v>5.6078431372549017E-2</v>
      </c>
      <c r="F44" s="19">
        <f t="shared" si="2"/>
        <v>4.6969696969696967E-2</v>
      </c>
      <c r="G44" s="19">
        <f t="shared" si="2"/>
        <v>6.6557107641741983E-2</v>
      </c>
      <c r="H44" s="19">
        <f t="shared" si="2"/>
        <v>5.7811491677726506E-2</v>
      </c>
    </row>
    <row r="45" spans="2:8" s="12" customFormat="1" x14ac:dyDescent="0.25">
      <c r="B45" s="18" t="s">
        <v>14</v>
      </c>
      <c r="C45" s="19">
        <f t="shared" si="2"/>
        <v>4.9120460857936428E-2</v>
      </c>
      <c r="D45" s="19">
        <f t="shared" si="2"/>
        <v>5.2030384373750641E-2</v>
      </c>
      <c r="E45" s="19">
        <f t="shared" si="2"/>
        <v>4.7098039215686276E-2</v>
      </c>
      <c r="F45" s="19">
        <f t="shared" si="2"/>
        <v>3.6742424242424243E-2</v>
      </c>
      <c r="G45" s="19">
        <f t="shared" si="2"/>
        <v>7.0372109402512026E-2</v>
      </c>
      <c r="H45" s="19">
        <f t="shared" si="2"/>
        <v>5.3123744353395265E-2</v>
      </c>
    </row>
    <row r="46" spans="2:8" s="12" customFormat="1" x14ac:dyDescent="0.25">
      <c r="B46" s="18" t="s">
        <v>15</v>
      </c>
      <c r="C46" s="19">
        <f t="shared" si="2"/>
        <v>5.3286698899290198E-2</v>
      </c>
      <c r="D46" s="19">
        <f t="shared" si="2"/>
        <v>5.7513278885144785E-2</v>
      </c>
      <c r="E46" s="19">
        <f t="shared" si="2"/>
        <v>5.5098039215686276E-2</v>
      </c>
      <c r="F46" s="19">
        <f t="shared" si="2"/>
        <v>4.128787878787879E-2</v>
      </c>
      <c r="G46" s="19">
        <f t="shared" si="2"/>
        <v>6.8376570019955396E-2</v>
      </c>
      <c r="H46" s="19">
        <f t="shared" si="2"/>
        <v>5.7494916533745694E-2</v>
      </c>
    </row>
    <row r="47" spans="2:8" s="12" customFormat="1" x14ac:dyDescent="0.25">
      <c r="B47" s="18" t="s">
        <v>16</v>
      </c>
      <c r="C47" s="19">
        <f t="shared" si="2"/>
        <v>5.3441004011932927E-2</v>
      </c>
      <c r="D47" s="19">
        <f t="shared" si="2"/>
        <v>5.7341938431663714E-2</v>
      </c>
      <c r="E47" s="19">
        <f t="shared" si="2"/>
        <v>5.0627450980392154E-2</v>
      </c>
      <c r="F47" s="19">
        <f t="shared" si="2"/>
        <v>3.5227272727272725E-2</v>
      </c>
      <c r="G47" s="19">
        <f t="shared" si="2"/>
        <v>5.7870642094142506E-2</v>
      </c>
      <c r="H47" s="19">
        <f t="shared" si="2"/>
        <v>5.3732542707204518E-2</v>
      </c>
    </row>
    <row r="48" spans="2:8" s="12" customFormat="1" x14ac:dyDescent="0.25">
      <c r="B48" s="18" t="s">
        <v>17</v>
      </c>
      <c r="C48" s="19">
        <f t="shared" si="2"/>
        <v>4.3976957103178685E-2</v>
      </c>
      <c r="D48" s="19">
        <f t="shared" si="2"/>
        <v>5.0259866354446285E-2</v>
      </c>
      <c r="E48" s="19">
        <f t="shared" si="2"/>
        <v>3.9960784313725489E-2</v>
      </c>
      <c r="F48" s="19">
        <f t="shared" si="2"/>
        <v>3.4848484848484851E-2</v>
      </c>
      <c r="G48" s="19">
        <f t="shared" si="2"/>
        <v>4.2375865711938021E-2</v>
      </c>
      <c r="H48" s="19">
        <f t="shared" si="2"/>
        <v>4.3443850527828176E-2</v>
      </c>
    </row>
    <row r="49" spans="2:8" s="12" customFormat="1" x14ac:dyDescent="0.25">
      <c r="B49" s="18" t="s">
        <v>18</v>
      </c>
      <c r="C49" s="19">
        <f t="shared" si="2"/>
        <v>2.6694784487192674E-2</v>
      </c>
      <c r="D49" s="19">
        <f t="shared" si="2"/>
        <v>2.9013650122793992E-2</v>
      </c>
      <c r="E49" s="19">
        <f t="shared" si="2"/>
        <v>2.5999999999999999E-2</v>
      </c>
      <c r="F49" s="19">
        <f t="shared" si="2"/>
        <v>2.2727272727272728E-2</v>
      </c>
      <c r="G49" s="19">
        <f t="shared" si="2"/>
        <v>2.2127010212466252E-2</v>
      </c>
      <c r="H49" s="19">
        <f t="shared" si="2"/>
        <v>2.5898281971045552E-2</v>
      </c>
    </row>
    <row r="50" spans="2:8" s="12" customFormat="1" x14ac:dyDescent="0.25">
      <c r="B50" s="18" t="s">
        <v>19</v>
      </c>
      <c r="C50" s="19">
        <f t="shared" ref="C50:H50" si="3">C27/C$28</f>
        <v>1.6253471865034463E-2</v>
      </c>
      <c r="D50" s="19">
        <f t="shared" si="3"/>
        <v>1.587754868924553E-2</v>
      </c>
      <c r="E50" s="19">
        <f t="shared" si="3"/>
        <v>1.3882352941176471E-2</v>
      </c>
      <c r="F50" s="19">
        <f t="shared" si="3"/>
        <v>1.0227272727272727E-2</v>
      </c>
      <c r="G50" s="19">
        <f t="shared" si="3"/>
        <v>9.8603122432210349E-3</v>
      </c>
      <c r="H50" s="19">
        <f t="shared" si="3"/>
        <v>1.3917130368079485E-2</v>
      </c>
    </row>
    <row r="51" spans="2:8" s="12" customFormat="1" x14ac:dyDescent="0.25">
      <c r="B51" s="20" t="s">
        <v>24</v>
      </c>
      <c r="C51" s="19">
        <f t="shared" ref="C51:H51" si="4">C28/C$28</f>
        <v>1</v>
      </c>
      <c r="D51" s="19">
        <f t="shared" si="4"/>
        <v>1</v>
      </c>
      <c r="E51" s="19">
        <f t="shared" si="4"/>
        <v>1</v>
      </c>
      <c r="F51" s="19">
        <f t="shared" si="4"/>
        <v>1</v>
      </c>
      <c r="G51" s="19">
        <f t="shared" si="4"/>
        <v>1</v>
      </c>
      <c r="H51" s="19">
        <f t="shared" si="4"/>
        <v>1</v>
      </c>
    </row>
  </sheetData>
  <sheetProtection selectLockedCells="1" selectUnlockedCells="1"/>
  <phoneticPr fontId="2" type="noConversion"/>
  <pageMargins left="0.19685039370078741" right="0.19685039370078741" top="0.39370078740157483" bottom="0.27559055118110237" header="0.78740157480314965" footer="0.15748031496062992"/>
  <pageSetup paperSize="9" scale="90" orientation="landscape" r:id="rId1"/>
  <headerFooter alignWithMargins="0"/>
  <rowBreaks count="1" manualBreakCount="1">
    <brk id="29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14</vt:i4>
      </vt:variant>
      <vt:variant>
        <vt:lpstr>Intervalli denominati</vt:lpstr>
      </vt:variant>
      <vt:variant>
        <vt:i4>15</vt:i4>
      </vt:variant>
    </vt:vector>
  </HeadingPairs>
  <TitlesOfParts>
    <vt:vector size="29" baseType="lpstr">
      <vt:lpstr>Indice</vt:lpstr>
      <vt:lpstr>r1</vt:lpstr>
      <vt:lpstr>r2</vt:lpstr>
      <vt:lpstr>r3</vt:lpstr>
      <vt:lpstr>r4</vt:lpstr>
      <vt:lpstr>r6</vt:lpstr>
      <vt:lpstr>r7</vt:lpstr>
      <vt:lpstr>r8</vt:lpstr>
      <vt:lpstr>r9</vt:lpstr>
      <vt:lpstr>r10</vt:lpstr>
      <vt:lpstr>r11</vt:lpstr>
      <vt:lpstr>r13</vt:lpstr>
      <vt:lpstr>r14</vt:lpstr>
      <vt:lpstr>r15</vt:lpstr>
      <vt:lpstr>Indice!_Toc164663223</vt:lpstr>
      <vt:lpstr>Indice!Area_stampa</vt:lpstr>
      <vt:lpstr>'r1'!Area_stampa</vt:lpstr>
      <vt:lpstr>'r10'!Area_stampa</vt:lpstr>
      <vt:lpstr>'r11'!Area_stampa</vt:lpstr>
      <vt:lpstr>'r13'!Area_stampa</vt:lpstr>
      <vt:lpstr>'r14'!Area_stampa</vt:lpstr>
      <vt:lpstr>'r15'!Area_stampa</vt:lpstr>
      <vt:lpstr>'r2'!Area_stampa</vt:lpstr>
      <vt:lpstr>'r3'!Area_stampa</vt:lpstr>
      <vt:lpstr>'r4'!Area_stampa</vt:lpstr>
      <vt:lpstr>'r6'!Area_stampa</vt:lpstr>
      <vt:lpstr>'r7'!Area_stampa</vt:lpstr>
      <vt:lpstr>'r8'!Area_stampa</vt:lpstr>
      <vt:lpstr>'r9'!Area_stampa</vt:lpstr>
    </vt:vector>
  </TitlesOfParts>
  <Company>Comune di Sesto San Giovanni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giardinoc</dc:creator>
  <cp:lastModifiedBy>Utente Windows</cp:lastModifiedBy>
  <cp:lastPrinted>2019-02-20T07:56:51Z</cp:lastPrinted>
  <dcterms:created xsi:type="dcterms:W3CDTF">2007-04-18T09:54:52Z</dcterms:created>
  <dcterms:modified xsi:type="dcterms:W3CDTF">2020-05-27T13:39:18Z</dcterms:modified>
</cp:coreProperties>
</file>